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505" tabRatio="688" activeTab="0"/>
  </bookViews>
  <sheets>
    <sheet name="buget general al UAT" sheetId="1" r:id="rId1"/>
    <sheet name="02-buget local- venituri" sheetId="2" r:id="rId2"/>
    <sheet name="02-buget local-cheltuieli." sheetId="3" r:id="rId3"/>
    <sheet name="10-instituţii-venituri" sheetId="4" r:id="rId4"/>
    <sheet name="10-instituţii-cheltuieli" sheetId="5" r:id="rId5"/>
    <sheet name="06-07 credite ext si intern" sheetId="6" r:id="rId6"/>
    <sheet name="08-fd ext. neramb -venituri" sheetId="7" r:id="rId7"/>
    <sheet name="08-fd.ext.neramb.-chelt" sheetId="8" r:id="rId8"/>
    <sheet name="detalierea cheltuielilor" sheetId="9" r:id="rId9"/>
  </sheets>
  <externalReferences>
    <externalReference r:id="rId12"/>
    <externalReference r:id="rId13"/>
  </externalReferences>
  <definedNames>
    <definedName name="_xlnm.Print_Titles" localSheetId="1">'02-buget local- venituri'!$9:$11</definedName>
    <definedName name="_xlnm.Print_Titles" localSheetId="2">'02-buget local-cheltuieli.'!$7:$8</definedName>
    <definedName name="_xlnm.Print_Titles" localSheetId="5">'06-07 credite ext si intern'!$9:$10</definedName>
    <definedName name="_xlnm.Print_Titles" localSheetId="7">'08-fd.ext.neramb.-chelt'!$12:$13</definedName>
    <definedName name="_xlnm.Print_Titles" localSheetId="4">'10-instituţii-cheltuieli'!$7:$8</definedName>
    <definedName name="_xlnm.Print_Titles" localSheetId="3">'10-instituţii-venituri'!$7:$8</definedName>
    <definedName name="_xlnm.Print_Titles" localSheetId="8">'detalierea cheltuielilor'!$9:$10</definedName>
    <definedName name="_xlnm.Print_Area" localSheetId="1">'02-buget local- venituri'!$A$1:$I$432</definedName>
  </definedNames>
  <calcPr fullCalcOnLoad="1"/>
</workbook>
</file>

<file path=xl/sharedStrings.xml><?xml version="1.0" encoding="utf-8"?>
<sst xmlns="http://schemas.openxmlformats.org/spreadsheetml/2006/main" count="4410" uniqueCount="2053">
  <si>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</si>
  <si>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</si>
  <si>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</si>
  <si>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</si>
  <si>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</si>
  <si>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</si>
  <si>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</si>
  <si>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</si>
  <si>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</si>
  <si>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</si>
  <si>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</si>
  <si>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</si>
  <si>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</si>
  <si>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</si>
  <si>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</si>
  <si>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</si>
  <si>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</si>
  <si>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</si>
  <si>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</si>
  <si>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</si>
  <si>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</si>
  <si>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</si>
  <si>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</si>
  <si>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</si>
  <si>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</si>
  <si>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</si>
  <si>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</si>
  <si>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</si>
  <si>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</si>
  <si>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</si>
  <si>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</si>
  <si>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</si>
  <si>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</si>
  <si>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</si>
  <si>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</si>
  <si>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</si>
  <si>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</si>
  <si>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</si>
  <si>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</si>
  <si>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</si>
  <si>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</si>
  <si>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</si>
  <si>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</si>
  <si>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</si>
  <si>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</si>
  <si>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</si>
  <si>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</si>
  <si>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Dobanzi aferente datoriei publice externe directe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</si>
  <si>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</si>
  <si>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</si>
  <si>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</si>
  <si>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</si>
  <si>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</si>
  <si>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</si>
  <si>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</si>
  <si>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</si>
  <si>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</si>
  <si>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</si>
  <si>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</si>
  <si>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</si>
  <si>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</si>
  <si>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</si>
  <si>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</si>
  <si>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</si>
  <si>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</si>
  <si>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</si>
  <si>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</si>
  <si>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TOTAL CHELTUIELI ( cod 50.10+59.10+63.10+69.10+79.10)</t>
  </si>
  <si>
    <t>49.10</t>
  </si>
  <si>
    <t>Partea I-a SERVICII PUBLICE GENERALE (cod 54.10+55.10)</t>
  </si>
  <si>
    <t>50.10</t>
  </si>
  <si>
    <t>Alte servicii publice generale (cod 54.10.10)</t>
  </si>
  <si>
    <t>54.10</t>
  </si>
  <si>
    <t>54.10.10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</si>
  <si>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</si>
  <si>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</si>
  <si>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</si>
  <si>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</si>
  <si>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61.10.03+61.10.50)</t>
  </si>
  <si>
    <t>61.10</t>
  </si>
  <si>
    <t>Ordine publica ( cod 61.10.03.04)</t>
  </si>
  <si>
    <t>61.10.03</t>
  </si>
  <si>
    <t>61.10.03.04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</si>
  <si>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</si>
  <si>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</si>
  <si>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</si>
  <si>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</si>
  <si>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</si>
  <si>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</si>
  <si>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</si>
  <si>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</si>
  <si>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</si>
  <si>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</si>
  <si>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99.02</t>
  </si>
  <si>
    <t>Diverse venituri (cod 36.02.01+36.02.05+36.02.06+36.02.09+36.02.50)</t>
  </si>
  <si>
    <t>07.02.50</t>
  </si>
  <si>
    <t>55.02</t>
  </si>
  <si>
    <t>56.02</t>
  </si>
  <si>
    <t>56.02.06</t>
  </si>
  <si>
    <t>56.02.07</t>
  </si>
  <si>
    <t>Transferuri din bugetele locale pentru institutiile de asistenta sociala pentru persoanele cu handicap</t>
  </si>
  <si>
    <t>Încasări din rambursarea împrumuturilor pentru înfiinţarea unor instituţii şi servicii publice de interes local sau a unor activităţi finanţate integral din venituri proprii</t>
  </si>
  <si>
    <t>04.02.04</t>
  </si>
  <si>
    <t>11.02.05</t>
  </si>
  <si>
    <t>11.02.06</t>
  </si>
  <si>
    <t>33.02.27</t>
  </si>
  <si>
    <t>33.02.28</t>
  </si>
  <si>
    <t>Unitatea administrativ-teritorială:____________</t>
  </si>
  <si>
    <t>Învatamânt special</t>
  </si>
  <si>
    <t xml:space="preserve">Internate si cantine pentru elevi </t>
  </si>
  <si>
    <t>Alte servicii auxiliare</t>
  </si>
  <si>
    <t>65.02.03.01</t>
  </si>
  <si>
    <t>65.02.03.02</t>
  </si>
  <si>
    <t>Venituri din proprietate  (cod 30.02.01+30.02.05+30.02.08+30.02.50)</t>
  </si>
  <si>
    <t>Venituri din aplicarea prescriptiei extinctive</t>
  </si>
  <si>
    <t>36.02.01</t>
  </si>
  <si>
    <t>Aeroporturi de interes local</t>
  </si>
  <si>
    <t>42.02.04</t>
  </si>
  <si>
    <t>Finanţarea studiilor de fezabilitate aferente proiectelor SAPARD</t>
  </si>
  <si>
    <t>42.02.07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</si>
  <si>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</si>
  <si>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</si>
  <si>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</si>
  <si>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</si>
  <si>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</si>
  <si>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</si>
  <si>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</si>
  <si>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</si>
  <si>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</si>
  <si>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</si>
  <si>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</si>
  <si>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</si>
  <si>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</si>
  <si>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</si>
  <si>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</si>
  <si>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</si>
  <si>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</si>
  <si>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</si>
  <si>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</si>
  <si>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</si>
  <si>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</si>
  <si>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</si>
  <si>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</si>
  <si>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</si>
  <si>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</si>
  <si>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</si>
  <si>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</si>
  <si>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</si>
  <si>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</si>
  <si>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</si>
  <si>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</si>
  <si>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</si>
  <si>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</si>
  <si>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</si>
  <si>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</si>
  <si>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</si>
  <si>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</si>
  <si>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</si>
  <si>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</si>
  <si>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</si>
  <si>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</si>
  <si>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</si>
  <si>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</si>
  <si>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</si>
  <si>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</si>
  <si>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</si>
  <si>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</si>
  <si>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</si>
  <si>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</si>
  <si>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</si>
  <si>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</si>
  <si>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</si>
  <si>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</si>
  <si>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</si>
  <si>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</si>
  <si>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</si>
  <si>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</si>
  <si>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</si>
  <si>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</si>
  <si>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</si>
  <si>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</si>
  <si>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</si>
  <si>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</si>
  <si>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</si>
  <si>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*)</t>
  </si>
  <si>
    <t xml:space="preserve">**) </t>
  </si>
  <si>
    <t>Detalierea se va face numai in executie</t>
  </si>
  <si>
    <r>
      <t>NOTA:</t>
    </r>
    <r>
      <rPr>
        <sz val="10"/>
        <rFont val="Arial"/>
        <family val="2"/>
      </rPr>
      <t xml:space="preserve">   Se va completa, după caz, cu alte articole şi alineate potrivit clasificaţiei </t>
    </r>
  </si>
  <si>
    <t>Ordonator principal de credite,</t>
  </si>
  <si>
    <t xml:space="preserve">            indicatorilor privind finanţelor publice, aprobată cu ordinul ministrului finanţelor </t>
  </si>
  <si>
    <t xml:space="preserve">            publice, nr.1954/2005</t>
  </si>
  <si>
    <t xml:space="preserve">           Sumele prevăzute la titlul XVII "Plati efectuate in anii precedenti si recuperate in anul curent" vor fi evidenţiate cu semnul minus "-"</t>
  </si>
  <si>
    <t>…………………………………..</t>
  </si>
  <si>
    <t>TOTAL CHELTUIELI  (SECTIUNEA DE FUNCŢIONARE+SECŢIUNEA DE DEZVOLTARE)</t>
  </si>
  <si>
    <t xml:space="preserve">51 </t>
  </si>
  <si>
    <t xml:space="preserve">55 </t>
  </si>
  <si>
    <t>84</t>
  </si>
  <si>
    <t>SECŢIUNEA DE DEZVOLTARE (cod 51+55+56+70+84)</t>
  </si>
  <si>
    <t>SECŢIUNEA DE FUNCŢIONARE (cod 01+80+81+84)</t>
  </si>
  <si>
    <t>TITLUL I  CHELTUIELI DE PERSONAL   (cod 10.01+10.02+10.03)</t>
  </si>
  <si>
    <t>BUGETUL  CENTRALIZAT AL CREDITELOR  EXTERNE  ŞI  INTERNE</t>
  </si>
  <si>
    <t>CREDITE  EXTERNE SI INTERNE   - TOTAL</t>
  </si>
  <si>
    <t>CREDITE EXTERNE (cod 51.06+65.06+66.06+67.06+68.06+70.06+74.06+80.06+81.06+84.06+96.06)</t>
  </si>
  <si>
    <t>Autoritati publice si actiuni externe (cod 51.06.01)</t>
  </si>
  <si>
    <t>51.06</t>
  </si>
  <si>
    <t>JUDEŢUL:CLUJ</t>
  </si>
  <si>
    <t>Unitatea administrativ-teritorială: DEJ</t>
  </si>
  <si>
    <t>JUDEŢUL:Cluj</t>
  </si>
  <si>
    <t>Unitatea administrativ-teritorială:Dej</t>
  </si>
  <si>
    <t>DETALIAT LA VENITURI , PE CAPITOLE ŞI SUBCAPITOLE PE ANUL 2012</t>
  </si>
  <si>
    <t>Spital</t>
  </si>
  <si>
    <t>Scoli</t>
  </si>
  <si>
    <t>C Brancusi</t>
  </si>
  <si>
    <t>GN 2</t>
  </si>
  <si>
    <t>Gr. Piticot</t>
  </si>
  <si>
    <t>Arlechino</t>
  </si>
  <si>
    <t>A Muresanu</t>
  </si>
  <si>
    <t>Gr. Sc Somes</t>
  </si>
  <si>
    <t>Lumea Piticilor</t>
  </si>
  <si>
    <t>GN 1</t>
  </si>
  <si>
    <t>Paradis pitic</t>
  </si>
  <si>
    <t>Junior</t>
  </si>
  <si>
    <t>GN3</t>
  </si>
  <si>
    <t>Papiu</t>
  </si>
  <si>
    <t>Autofinantate</t>
  </si>
  <si>
    <t>TOROC</t>
  </si>
  <si>
    <t>Piata</t>
  </si>
  <si>
    <t>Cimitire</t>
  </si>
  <si>
    <t>Compost</t>
  </si>
  <si>
    <t>DETALIAT LA CHELTUIELI , PE CAPITOLE, SUBCAPITOLE ŞI PARAGRAFE PE ANUL 2012</t>
  </si>
  <si>
    <t>JUDEŢUL: CLUJ</t>
  </si>
  <si>
    <t>Unitatea administrativ-teritorială: Dej</t>
  </si>
  <si>
    <r>
      <t xml:space="preserve">BUGETUL LOCAL </t>
    </r>
    <r>
      <rPr>
        <b/>
        <i/>
        <u val="single"/>
        <sz val="10"/>
        <rFont val="Arial"/>
        <family val="2"/>
      </rPr>
      <t xml:space="preserve">PE SECŢIUNI </t>
    </r>
    <r>
      <rPr>
        <b/>
        <sz val="10"/>
        <rFont val="Arial"/>
        <family val="2"/>
      </rPr>
      <t>DETALIAT  LA CHELTUIELI PE CAPITOLE, SUBCAPITOLE ŞI PARAGRAFE PE ANUL  2012</t>
    </r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</si>
  <si>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</si>
  <si>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</si>
  <si>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</si>
  <si>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</si>
  <si>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</si>
  <si>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</si>
  <si>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</si>
  <si>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</si>
  <si>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</si>
  <si>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</si>
  <si>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</si>
  <si>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</si>
  <si>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</si>
  <si>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</si>
  <si>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</si>
  <si>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</si>
  <si>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</si>
  <si>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Încasări din rambursarea împrumuturilor acordate                                                                                                                         (cod 40.02.06+40.02.07+40.02.10+40.02.11+40.02.50)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</si>
  <si>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</si>
  <si>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Transferuri cu caracter general intre diferite nivele ale administratiei                                                                                              (cod 56.02.06+56.02.07+56.02.09)</t>
  </si>
  <si>
    <t>Partea a IV-a  SERVICII SI DEZVOLTARE PUBLICA, LOCUINTE, MEDIU SI APE (cod 70.02+74.02)</t>
  </si>
  <si>
    <t>Sume defalcate din TVA  (cod  11.02.01+11.02.02+11.02.05+11.02.06+11.02.07)</t>
  </si>
  <si>
    <t>Venituri din dividende ( cod 30.02.08.02 )</t>
  </si>
  <si>
    <t>Alte servicii publice generale  (cod 54.02.05 la 54.02.07+54.02.10+54.02.50)</t>
  </si>
  <si>
    <t>Invatamant   (cod 65.02.03 la 65.02.05+65.02.07+65.02.11+65.02.50)</t>
  </si>
  <si>
    <t>Învatamânt secundar   (cod 65.02.04.01 la  65.02.04.03)</t>
  </si>
  <si>
    <t>Servicii culturale       (cod 67.02.03.02 la 67.02.03.08+67.02.03.12+67.02.03.30)</t>
  </si>
  <si>
    <t>Servicii recreative si sportive   (cod 67.02.05.01 la 67.02.05.03)</t>
  </si>
  <si>
    <t>07.02.02.03</t>
  </si>
  <si>
    <t>07.02.02.02</t>
  </si>
  <si>
    <t>07.02.02.01</t>
  </si>
  <si>
    <t>07.02.01.02</t>
  </si>
  <si>
    <t>07.02.01.01</t>
  </si>
  <si>
    <t>84.02.03</t>
  </si>
  <si>
    <t>39.02</t>
  </si>
  <si>
    <t>39.02.04</t>
  </si>
  <si>
    <t>40.02</t>
  </si>
  <si>
    <t>42.02</t>
  </si>
  <si>
    <t>Alte servicii în domeniile culturii, recreerii si religiei</t>
  </si>
  <si>
    <t>Ajutoare pentru locuinte</t>
  </si>
  <si>
    <t>Alte cheltuieli in domeniul asigurarilor si asistentei  sociale</t>
  </si>
  <si>
    <t xml:space="preserve">Alte servicii în domeniile locuintelor, serviciilor si dezvoltarii comunale </t>
  </si>
  <si>
    <t>Energie termica</t>
  </si>
  <si>
    <t>Alti combustibili</t>
  </si>
  <si>
    <t>Alte cheltuieli privind combustibili si energia</t>
  </si>
  <si>
    <t>Alte actiuni economice</t>
  </si>
  <si>
    <t xml:space="preserve">Fondul Român de Dezvoltare Sociala </t>
  </si>
  <si>
    <t>Proiecte de dezvoltare multifunctionale</t>
  </si>
  <si>
    <t>Locuinte   (cod 70.02.03.01+70.02.03.30)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</si>
  <si>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</si>
  <si>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</si>
  <si>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</si>
  <si>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</si>
  <si>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nou-născuţi</t>
  </si>
  <si>
    <t>42.02.36</t>
  </si>
  <si>
    <t>67.02.06</t>
  </si>
  <si>
    <t>67.02.50</t>
  </si>
  <si>
    <t>68.02.04</t>
  </si>
  <si>
    <t>68.02.06</t>
  </si>
  <si>
    <t>68.02.15</t>
  </si>
  <si>
    <t>68.02.10</t>
  </si>
  <si>
    <t>70.02</t>
  </si>
  <si>
    <t>74.02</t>
  </si>
  <si>
    <t>70.02.03</t>
  </si>
  <si>
    <t>70.02.05</t>
  </si>
  <si>
    <t>70.02.06</t>
  </si>
  <si>
    <t>70.02.07</t>
  </si>
  <si>
    <t>70.02.50</t>
  </si>
  <si>
    <t>74.02.05</t>
  </si>
  <si>
    <t>Canalizarea si tratarea apelor reziduale</t>
  </si>
  <si>
    <t>74.02.06</t>
  </si>
  <si>
    <t>79.02</t>
  </si>
  <si>
    <t>42.02.01</t>
  </si>
  <si>
    <t>42.02.03</t>
  </si>
  <si>
    <t>42.02.05</t>
  </si>
  <si>
    <t>42.02.06</t>
  </si>
  <si>
    <t>42.02.09</t>
  </si>
  <si>
    <t>36.02.11</t>
  </si>
  <si>
    <t>34.02</t>
  </si>
  <si>
    <t>Taxe extrajudiciare de timbru</t>
  </si>
  <si>
    <t>Alte venituri din taxe administrative, eliberari permise</t>
  </si>
  <si>
    <t>34.02.02</t>
  </si>
  <si>
    <t>34.02.50</t>
  </si>
  <si>
    <t>35.02</t>
  </si>
  <si>
    <t>35.02.01</t>
  </si>
  <si>
    <t>36.02</t>
  </si>
  <si>
    <t>36.02.50</t>
  </si>
  <si>
    <t>40.02.06</t>
  </si>
  <si>
    <t>40.02.07</t>
  </si>
  <si>
    <t>65.02</t>
  </si>
  <si>
    <t>43.02.08</t>
  </si>
  <si>
    <t xml:space="preserve">Tranzacţii privind datoria publică şi împrumuturi </t>
  </si>
  <si>
    <t>Venituri din ajutoare de stat recuperate</t>
  </si>
  <si>
    <t xml:space="preserve">Finanţarea subprogramului privind canalizarea şi epurarea apelor uzate </t>
  </si>
  <si>
    <t>42.02.09.03</t>
  </si>
  <si>
    <t>Finanţarea programului de pietruire a drumurilor comunale şi alimentare cu apă a satelor (cod 42.02.09.01+42.02.09.02+42.02.09.03)</t>
  </si>
  <si>
    <t xml:space="preserve">                                                                                                                          </t>
  </si>
  <si>
    <t xml:space="preserve">TOTAL AN        </t>
  </si>
  <si>
    <t>Trim I</t>
  </si>
  <si>
    <t>Trim II</t>
  </si>
  <si>
    <t>Trim III</t>
  </si>
  <si>
    <t>Trim IV</t>
  </si>
  <si>
    <t>Autorităţi executive si legislative (cod 51.06.01.03)</t>
  </si>
  <si>
    <t>51.06.01</t>
  </si>
  <si>
    <t>51.06.01.03</t>
  </si>
  <si>
    <t>Invatamant (cod 65.06.03+65.06.04+65.06.07+65.06.50)</t>
  </si>
  <si>
    <t>65.06</t>
  </si>
  <si>
    <t>Învatamânt prescolar si primar (cod 65.06.03.01+65.06.03.02)</t>
  </si>
  <si>
    <t>65.06.03</t>
  </si>
  <si>
    <t>65.06.03.01</t>
  </si>
  <si>
    <t>65.06.03.02</t>
  </si>
  <si>
    <t>Învatamânt secundar (cod 65.06.04.01 la cod 65.06.04.03)</t>
  </si>
  <si>
    <t>65.06.04</t>
  </si>
  <si>
    <t>65.06.04.01</t>
  </si>
  <si>
    <t>65.06.04.02</t>
  </si>
  <si>
    <t>65.06.04.03</t>
  </si>
  <si>
    <t>Învatamânt  nedefinibil prin nivel (cod 65.06.07.04)</t>
  </si>
  <si>
    <t>65.06.07</t>
  </si>
  <si>
    <t>65.06.07.04</t>
  </si>
  <si>
    <t>65.06.50</t>
  </si>
  <si>
    <t>Sanatate (cod 66.06.06+66.06.50)</t>
  </si>
  <si>
    <t>66.06</t>
  </si>
  <si>
    <t>Servicii medicale in unitati sanitare cu paturi (cod 66.06.06.01)</t>
  </si>
  <si>
    <t>66.06.06</t>
  </si>
  <si>
    <t>66.06.06.01</t>
  </si>
  <si>
    <t>Alte cheltuieli in domeniul sanatatii (cod 66.06.50.50)</t>
  </si>
  <si>
    <t>66.06.50</t>
  </si>
  <si>
    <t>66.06.50.50</t>
  </si>
  <si>
    <t>Cultura, recreere si religie (cod 67.06.03+67.06.50)</t>
  </si>
  <si>
    <t>67.06</t>
  </si>
  <si>
    <t>Servicii culturale                                                                                                    (cod 67.06.03.02 la cod 67.06.03.08+67.06.03.12+67.06.03.14+67.06.03.30)</t>
  </si>
  <si>
    <t>67.06.03</t>
  </si>
  <si>
    <t>67.06.03.02</t>
  </si>
  <si>
    <t>Învatamânt  nedefinibil prin nivel    (cod 65.02.07.04)</t>
  </si>
  <si>
    <t>Servicii auxiliare pentru educatie   (cod 65.02.11.03+65.02.11.30)</t>
  </si>
  <si>
    <t>Cultura, recreere si religie   (cod 67.02.03+67.02.05+67.02.06+67.02.50)</t>
  </si>
  <si>
    <t>Asistenta sociala in caz de boli si invaliditati    (cod 68.02.05.02)</t>
  </si>
  <si>
    <t>Unităţi de asistenţă medico-sociale</t>
  </si>
  <si>
    <t>68.02.12</t>
  </si>
  <si>
    <t>Prevenirea excluderii sociale    (cod 68.02.15.01+68.02.15.02)</t>
  </si>
  <si>
    <t>Stimulare întreprinderi mici si mijlocii</t>
  </si>
  <si>
    <t>80.02.01.09</t>
  </si>
  <si>
    <t>81.02.07</t>
  </si>
  <si>
    <t>81.02.50</t>
  </si>
  <si>
    <t>Aviatia civila</t>
  </si>
  <si>
    <t>84.02.06.02</t>
  </si>
  <si>
    <t>00.20</t>
  </si>
  <si>
    <t>Politie comunitara</t>
  </si>
  <si>
    <t>61.02.03.04</t>
  </si>
  <si>
    <t>Învatamânt prescolar</t>
  </si>
  <si>
    <t>Învatamânt primar</t>
  </si>
  <si>
    <t xml:space="preserve">Învatamânt secundar inferior   </t>
  </si>
  <si>
    <t xml:space="preserve">Învatamânt secundar superior   </t>
  </si>
  <si>
    <t>Invatamant profesional</t>
  </si>
  <si>
    <t>74.02.05.02</t>
  </si>
  <si>
    <t>84.02.03.02</t>
  </si>
  <si>
    <r>
      <t xml:space="preserve">          DEFICIT 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   (cod 49.02-00.01)</t>
    </r>
  </si>
  <si>
    <r>
      <t>1)</t>
    </r>
    <r>
      <rPr>
        <sz val="10"/>
        <rFont val="Arial"/>
        <family val="2"/>
      </rPr>
      <t xml:space="preserve"> finantat din excedentul anilor precedenti</t>
    </r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</si>
  <si>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</si>
  <si>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</si>
  <si>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</si>
  <si>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</si>
  <si>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</si>
  <si>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</si>
  <si>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</si>
  <si>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</si>
  <si>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</si>
  <si>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</si>
  <si>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</si>
  <si>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Transferuri curente   (cod 51.01.01+51.01.03+51.01.14+51.01.15+51.01.24+51.01.26+51.01.31+51.01.39+51.01.46+51.01.49)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</si>
  <si>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</si>
  <si>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</si>
  <si>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</si>
  <si>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</si>
  <si>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</si>
  <si>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</si>
  <si>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</si>
  <si>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</si>
  <si>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</si>
  <si>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</si>
  <si>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</si>
  <si>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</si>
  <si>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</si>
  <si>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</si>
  <si>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</si>
  <si>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</si>
  <si>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65.07.04.01</t>
  </si>
  <si>
    <t>65.07.04.02</t>
  </si>
  <si>
    <t>65.07.04.03</t>
  </si>
  <si>
    <t>Învatamant postliceal</t>
  </si>
  <si>
    <t>65.07.05</t>
  </si>
  <si>
    <t>Consolidarea si restaurarea monumentelor istorice</t>
  </si>
  <si>
    <t>Alte servicii culturale</t>
  </si>
  <si>
    <t>67.02.03.02</t>
  </si>
  <si>
    <t>67.02.03.03</t>
  </si>
  <si>
    <t>67.02.03.04</t>
  </si>
  <si>
    <t>67.02.03.05</t>
  </si>
  <si>
    <t>67.02.03.06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</si>
  <si>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</si>
  <si>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</si>
  <si>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</si>
  <si>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</si>
  <si>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</si>
  <si>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</si>
  <si>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</si>
  <si>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67.02.05.01</t>
  </si>
  <si>
    <t>67.02.05.02</t>
  </si>
  <si>
    <t>67.02.05.03</t>
  </si>
  <si>
    <t>Asistenta sociala  in  caz de invaliditate</t>
  </si>
  <si>
    <t>Ajutor social</t>
  </si>
  <si>
    <t>Cantine de ajutor social</t>
  </si>
  <si>
    <t>68.02.15.01</t>
  </si>
  <si>
    <t>68.02.15.02</t>
  </si>
  <si>
    <t>68.02.05.02</t>
  </si>
  <si>
    <t>Dezvoltarea sistemului de locuinte</t>
  </si>
  <si>
    <t>Alte cheltuieli in domeniul locuintelor</t>
  </si>
  <si>
    <t>Alimentare cu apa</t>
  </si>
  <si>
    <t xml:space="preserve">Amenajari hidrotehnice </t>
  </si>
  <si>
    <t>Salubritate</t>
  </si>
  <si>
    <t>Colectarea, tratarea si distrugerea deseurilor</t>
  </si>
  <si>
    <t>70.02.03.01</t>
  </si>
  <si>
    <t>70.02.03.30</t>
  </si>
  <si>
    <t>Subvenţii primite  de la bugetele consiliilor locale şi judeţene pentru ajutoare  în situaţii de extremă dificultate  **)</t>
  </si>
  <si>
    <t>Împrumuturi temporare din trezoreria statului**)</t>
  </si>
  <si>
    <t>**) Nu se completează în etapa de planificare</t>
  </si>
  <si>
    <t xml:space="preserve">Impozitul pe veniturile din transferul proprietatilor imobiliare din patrimoniul personal </t>
  </si>
  <si>
    <t>Învatamânt  nedefinibil prin nivel (cod 65.07.07.04)</t>
  </si>
  <si>
    <t>65.07.07</t>
  </si>
  <si>
    <t>65.07.07.04</t>
  </si>
  <si>
    <t>65.07.50</t>
  </si>
  <si>
    <t>Sanatate (66.07.06+66.07.50)</t>
  </si>
  <si>
    <t>66.07</t>
  </si>
  <si>
    <t>Servicii medicale in unitati sanitare cu paturi (cod 66.07.06.01)</t>
  </si>
  <si>
    <t>66.07.06</t>
  </si>
  <si>
    <t>66.07.06.01</t>
  </si>
  <si>
    <t>Alte cheltuieli in domeniul sanatatii (cod 66.07.50.50)</t>
  </si>
  <si>
    <t>66.07.50</t>
  </si>
  <si>
    <t>66.07.50.50</t>
  </si>
  <si>
    <t>Cultura, recreere si religie (cod 67.07.03+67.07.50)</t>
  </si>
  <si>
    <t>67.07</t>
  </si>
  <si>
    <t>Servicii culturale                                                                                                    (cod 67.07.03.02 la cod 67.07.03.08+67.07.03.12+67.07.03.30)</t>
  </si>
  <si>
    <t>67.07.03</t>
  </si>
  <si>
    <t>67.07.03.02</t>
  </si>
  <si>
    <t>67.07.03.03</t>
  </si>
  <si>
    <t>67.07.03.04</t>
  </si>
  <si>
    <t>67.07.03.05</t>
  </si>
  <si>
    <t>67.07.03.06</t>
  </si>
  <si>
    <t>67.07.03.07</t>
  </si>
  <si>
    <t>67.07.03.08</t>
  </si>
  <si>
    <t>67.07.03.12</t>
  </si>
  <si>
    <t>67.07.03.30</t>
  </si>
  <si>
    <t>67.07.50</t>
  </si>
  <si>
    <t>Asigurari si asistenta sociala (cod 68.07.04+68.07.06+68.07.15)</t>
  </si>
  <si>
    <t>68.07</t>
  </si>
  <si>
    <t>68.07.04</t>
  </si>
  <si>
    <t>68.07.06</t>
  </si>
  <si>
    <t>Prevenirea excluderii sociale (cod 68.07.15.02+68.07.15.50)</t>
  </si>
  <si>
    <t>68.07.15</t>
  </si>
  <si>
    <t>68.07.15.02</t>
  </si>
  <si>
    <t>68.07.15.50</t>
  </si>
  <si>
    <t>70.07</t>
  </si>
  <si>
    <t xml:space="preserve"> ( cod 70.07.03.01+70.07.03.30)</t>
  </si>
  <si>
    <t>70.07.03</t>
  </si>
  <si>
    <t>70.07.03.01</t>
  </si>
  <si>
    <t>70.07.03.30</t>
  </si>
  <si>
    <t>Alimentare cu apa si amenajari hidrotehnice (cod 70.07.05.01+70.07.05.02)</t>
  </si>
  <si>
    <t>70.07.05</t>
  </si>
  <si>
    <t>70.07.05.01</t>
  </si>
  <si>
    <t>70.07.05.02</t>
  </si>
  <si>
    <t>70.07.06</t>
  </si>
  <si>
    <t>70.07.07</t>
  </si>
  <si>
    <t>70.07.50</t>
  </si>
  <si>
    <t>Protectia mediului (cod 74.07.05+74.07.06)</t>
  </si>
  <si>
    <t>74.07</t>
  </si>
  <si>
    <t>Salubritate si gestiunea deseurilor (cod 74.07.05.01+74.07.05.02)</t>
  </si>
  <si>
    <t>74.07.05</t>
  </si>
  <si>
    <t>74.07.05.01</t>
  </si>
  <si>
    <t>74.07.05.02</t>
  </si>
  <si>
    <t>74.07.06</t>
  </si>
  <si>
    <t>Actiuni generale economice, comerciale si de munca (cod 80.07.01 )</t>
  </si>
  <si>
    <t>80.07</t>
  </si>
  <si>
    <t>Actiuni generale economice si comerciale ( cod 80.07.01.06 )</t>
  </si>
  <si>
    <t>80.07.01</t>
  </si>
  <si>
    <t>80.07.01.06</t>
  </si>
  <si>
    <t>Combustibil şi energie (cod 81.07.06 )</t>
  </si>
  <si>
    <t>81.07</t>
  </si>
  <si>
    <t>Energie termică</t>
  </si>
  <si>
    <t>81.07.06</t>
  </si>
  <si>
    <t>Transporturi (cod 84.07.03+ 84.07.06 )</t>
  </si>
  <si>
    <t>84.07</t>
  </si>
  <si>
    <t>Transport rutier (cod 84.07.03.01 la 84.07.03.03)</t>
  </si>
  <si>
    <t>84.07.03</t>
  </si>
  <si>
    <t>84.07.03.01</t>
  </si>
  <si>
    <t>84.07.03.02</t>
  </si>
  <si>
    <t>84.07.03.03</t>
  </si>
  <si>
    <t>Transport aerian (cod 84.07.06.02)</t>
  </si>
  <si>
    <t>84.07.06</t>
  </si>
  <si>
    <t>84.07.06.02</t>
  </si>
  <si>
    <t>VII. REZERVE, EXCEDENT / DEFICIT (99.07)</t>
  </si>
  <si>
    <t>96.07</t>
  </si>
  <si>
    <t>99.07</t>
  </si>
  <si>
    <t>TOTAL VENITURI  (cod 00.02+00.17)</t>
  </si>
  <si>
    <t>I.  VENITURI CURENTE  (cod 00.12)</t>
  </si>
  <si>
    <t>C.   VENITURI NEFISCALE  (cod 00.13+00.14)</t>
  </si>
  <si>
    <t>C1.  VENITURI DIN PROPRIETATE  (cod 31.08)</t>
  </si>
  <si>
    <t>Venituri din dobanzi  (cod 31.08.03)</t>
  </si>
  <si>
    <t>31.08</t>
  </si>
  <si>
    <t>31.08.03</t>
  </si>
  <si>
    <t>C2.  VANZARI DE BUNURI SI SERVICII  (cod 36.08+37.08)</t>
  </si>
  <si>
    <t>Diverse venituri  (cod 36.08.50)</t>
  </si>
  <si>
    <t>36.08</t>
  </si>
  <si>
    <t>36.08.50</t>
  </si>
  <si>
    <t>Transferuri voluntare, altele decat subvenţiile  (cod 37.08.01+37.08.50)</t>
  </si>
  <si>
    <t>37.08</t>
  </si>
  <si>
    <t>Donaţii şi sponsorizări</t>
  </si>
  <si>
    <t>37.08.01</t>
  </si>
  <si>
    <t>37.08.50</t>
  </si>
  <si>
    <t>IV. SUBVENŢII   (cod 44.08)</t>
  </si>
  <si>
    <t>Donaţii din strainatate  (cod 44.08.01 la 44.08.03)</t>
  </si>
  <si>
    <t>44.08</t>
  </si>
  <si>
    <t>Donaţii din strainatate</t>
  </si>
  <si>
    <t>44.08.01</t>
  </si>
  <si>
    <t>De la guverne straine</t>
  </si>
  <si>
    <t>44.08.02</t>
  </si>
  <si>
    <t>De la alte administratii</t>
  </si>
  <si>
    <t>44.08.03</t>
  </si>
  <si>
    <t xml:space="preserve">TOTAL CHELTUIELI </t>
  </si>
  <si>
    <t>49.08</t>
  </si>
  <si>
    <t>Partea I-a SERVICII PUBLICE GENERALE   (cod 51.08+54.08)</t>
  </si>
  <si>
    <t>50.08</t>
  </si>
  <si>
    <t>61.07</t>
  </si>
  <si>
    <t>61.07.04</t>
  </si>
  <si>
    <t>Siguranta nationala</t>
  </si>
  <si>
    <t>Ordine publica si siguranta nationala(cod 61.07.04)</t>
  </si>
  <si>
    <t>CHELTUIELILE SECŢIUNII DE DEZVOLTARE</t>
  </si>
  <si>
    <t>Locuinte, servicii si dezvoltare publica (cod 70.07.03+70.07.05+70.07.06+70.07.07+70.07.50)</t>
  </si>
  <si>
    <t>CREDITE EXTERNE (COD  51.06 +61.06+65.06+66.06+67.06+68.06+70.06+74.06+80.06+81.06+84.06)</t>
  </si>
  <si>
    <t>66.08.06</t>
  </si>
  <si>
    <t>66.08.06.01</t>
  </si>
  <si>
    <t>Alte cheltuieli in domeniu sanatatii   (cod 66.08.50.50)</t>
  </si>
  <si>
    <t>66.08.50</t>
  </si>
  <si>
    <t>66.08.50.50</t>
  </si>
  <si>
    <t>Cultura, recreere si religie   (cod 67.08.03+67.08.05+67.08.06+67.08.50)</t>
  </si>
  <si>
    <t>67.08</t>
  </si>
  <si>
    <t>Servicii culturale                                                                                                                                           (cod 67.08.03.02 la 67.08.03.08+67.08.03.12+67.08.03.14+67.08.03.30)</t>
  </si>
  <si>
    <t>67.08.03</t>
  </si>
  <si>
    <t>67.08.03.02</t>
  </si>
  <si>
    <t>67.08.03.03</t>
  </si>
  <si>
    <t>67.08.03.04</t>
  </si>
  <si>
    <t>67.08.03.05</t>
  </si>
  <si>
    <t>67.08.03.06</t>
  </si>
  <si>
    <t>67.08.03.07</t>
  </si>
  <si>
    <t>67.08.03.08</t>
  </si>
  <si>
    <t>67.08.03.12</t>
  </si>
  <si>
    <t>67.08.03.14</t>
  </si>
  <si>
    <t>67.08.03.30</t>
  </si>
  <si>
    <t>Servicii recreative si sportive  (cod 67.08.05.01 la 67.08.05.03)</t>
  </si>
  <si>
    <t>67.08.05</t>
  </si>
  <si>
    <t>67.08.05.01</t>
  </si>
  <si>
    <t>67.08.05.02</t>
  </si>
  <si>
    <t>67.08.05.03</t>
  </si>
  <si>
    <t>67.08.06</t>
  </si>
  <si>
    <t>67.08.50</t>
  </si>
  <si>
    <t>Asigurari si asistenta sociala                                                                                                      (cod 68.08.02+68.08.04+68.08.05+68.08.06+68.08.15+68.08.50)</t>
  </si>
  <si>
    <t>68.08</t>
  </si>
  <si>
    <t>Servicii publice descentralizate</t>
  </si>
  <si>
    <t>68.08.02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</si>
  <si>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</si>
  <si>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</si>
  <si>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</si>
  <si>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</si>
  <si>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</si>
  <si>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68.08.06</t>
  </si>
  <si>
    <t>Prevenirea excluderii sociale  (cod 68.08.15.02)</t>
  </si>
  <si>
    <t>68.08.15</t>
  </si>
  <si>
    <t>68.08.15.02</t>
  </si>
  <si>
    <t>Alte cheltuieli in domeniul asigurarilor si asistenţei sociale</t>
  </si>
  <si>
    <t>68.08.50</t>
  </si>
  <si>
    <t>Partea a IV-a SERVICII SI DEZVOLTARE PUBLICA, LOCUINTE, MEDIU SI APE                                                (cod 70.08+74.08)</t>
  </si>
  <si>
    <t>69.08</t>
  </si>
  <si>
    <t>Locuinte, servicii si dezvoltare publica                                                                              (cod 70.08.03+70.08.04+70.08.05+70.08.06+70.08.07+70.08.50)</t>
  </si>
  <si>
    <t>70.08</t>
  </si>
  <si>
    <t>Locuinte   (cod 70.08.03.01+70.08.03.30)</t>
  </si>
  <si>
    <t>70.08.03</t>
  </si>
  <si>
    <t>70.08.03.01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</si>
  <si>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</si>
  <si>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</si>
  <si>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</si>
  <si>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</si>
  <si>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</si>
  <si>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70.08.05.01</t>
  </si>
  <si>
    <t>Subventii de la bugetul de stat catre bugetele locale necesare sustinerii derularii proiectelor finantate din FEN postaderare</t>
  </si>
  <si>
    <t>42.02.20</t>
  </si>
  <si>
    <t>45.02</t>
  </si>
  <si>
    <t>45.02.01</t>
  </si>
  <si>
    <t>45.02.02</t>
  </si>
  <si>
    <t>45.02.03</t>
  </si>
  <si>
    <t>45.02.04</t>
  </si>
  <si>
    <t>45.02.05</t>
  </si>
  <si>
    <t>45.02.07</t>
  </si>
  <si>
    <t>45.02.08</t>
  </si>
  <si>
    <t>81.02</t>
  </si>
  <si>
    <t>60.02</t>
  </si>
  <si>
    <t>61.02</t>
  </si>
  <si>
    <t>83.02</t>
  </si>
  <si>
    <t>83.02.03</t>
  </si>
  <si>
    <t xml:space="preserve">REZERVE </t>
  </si>
  <si>
    <t>Fond de rezerva bugetara la dispozitia autoritatilor locale</t>
  </si>
  <si>
    <t>Fond pentru garantarea împrumuturilor externe, contractate/garantate de stat</t>
  </si>
  <si>
    <t>07.02.01</t>
  </si>
  <si>
    <t>07.02.02</t>
  </si>
  <si>
    <t>07.02.03</t>
  </si>
  <si>
    <t>98.02</t>
  </si>
  <si>
    <t>51.02.01</t>
  </si>
  <si>
    <t>54.02</t>
  </si>
  <si>
    <t>54.02.05</t>
  </si>
  <si>
    <t>54.02.06</t>
  </si>
  <si>
    <t>65.02.03</t>
  </si>
  <si>
    <t>00.01</t>
  </si>
  <si>
    <t>87.02.03</t>
  </si>
  <si>
    <t>87.02.04</t>
  </si>
  <si>
    <t>87.02.05</t>
  </si>
  <si>
    <t>Alte amenzi, penalitati si confiscari</t>
  </si>
  <si>
    <t xml:space="preserve">Varsaminte din veniturile si/sau disponibilitatile institutiilor publice </t>
  </si>
  <si>
    <t>Venituri din vanzarea locuintelor construite din fondurile statului</t>
  </si>
  <si>
    <t>Retehnologizarea centralelor termice şi electrice  de termoficare</t>
  </si>
  <si>
    <t>Investitii finantate partial din imprumuturi externe</t>
  </si>
  <si>
    <t>Planuri si  regulamente de urbanism</t>
  </si>
  <si>
    <t>Străzi care se vor amenaja în perimetrele destinate construcţiilor de cvartale de locuinţe noi</t>
  </si>
  <si>
    <t>42.02.16.03</t>
  </si>
  <si>
    <t>Subvenţii din veniturile proprii ale Ministerului Sănătăţii către bugetele locale pentru finanţarea investiţiilor în sănătate (cod 42.02.18.01+42.02.18.02+48.02.18.03)</t>
  </si>
  <si>
    <t>42.02.18</t>
  </si>
  <si>
    <t>Partea a II-a APARARE, ORDINE PUBLICA SI SIGURANTA NATIONALA                                    (cod 60.08+61.08)</t>
  </si>
  <si>
    <t>59.08</t>
  </si>
  <si>
    <t>Aparare     (cod 60.08.02)</t>
  </si>
  <si>
    <t>60.08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</si>
  <si>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</si>
  <si>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</si>
  <si>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</si>
  <si>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</si>
  <si>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</si>
  <si>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61.08.03.04</t>
  </si>
  <si>
    <t>Alte cheltuieli in domeniul ordinii publice si sigurantei nationale</t>
  </si>
  <si>
    <t>61.08.50</t>
  </si>
  <si>
    <t>Partea a III-a CHELTUIELI SOCIAL-CULTURALE                                                                           (cod 65.08+66.08+67.08+68.08)</t>
  </si>
  <si>
    <t>63.08</t>
  </si>
  <si>
    <t>Invatamant   (cod 65.08.03 la 65.08.05+65.08.07+65.08.11+65.08.50)</t>
  </si>
  <si>
    <t>65.08</t>
  </si>
  <si>
    <t>Învatamânt prescolar si primar   (cod 65.08.03.01+65.08.03.02)</t>
  </si>
  <si>
    <t>65.08.03</t>
  </si>
  <si>
    <t>65.08.03.01</t>
  </si>
  <si>
    <t>65.08.03.02</t>
  </si>
  <si>
    <t>Învatamânt secundar   (cod 65.08.04.01 la 65.08.04.03)</t>
  </si>
  <si>
    <t>65.08.04</t>
  </si>
  <si>
    <t>65.08.04.01</t>
  </si>
  <si>
    <t>65.08.04.02</t>
  </si>
  <si>
    <t>65.08.04.03</t>
  </si>
  <si>
    <t>65.08.05</t>
  </si>
  <si>
    <t>Învatamânt  nedefinibil prin nivel   (cod 65.08.07.04)</t>
  </si>
  <si>
    <t>65.08.07</t>
  </si>
  <si>
    <t>65.08.07.04</t>
  </si>
  <si>
    <t>Servicii auxiliare pentru educatie   (cod 65.08.11.03+65.08.11.30)</t>
  </si>
  <si>
    <t>65.08.11</t>
  </si>
  <si>
    <t>65.08.11.03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</si>
  <si>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</si>
  <si>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</si>
  <si>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</si>
  <si>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</si>
  <si>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</si>
  <si>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</si>
  <si>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</si>
  <si>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</si>
  <si>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Alte facilitati si instrumente postaderare (cod 45.02.16.01+45.02.16.02+45.02.16.03)</t>
  </si>
  <si>
    <t>45.02.16.03</t>
  </si>
  <si>
    <t>Mecanismul financiar SEE (cod 45.02.17.01+45.02.17.02+45.02.17.03)</t>
  </si>
  <si>
    <t>45.02.17</t>
  </si>
  <si>
    <t>45.02.17.01</t>
  </si>
  <si>
    <t>45.02.17.02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</si>
  <si>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</si>
  <si>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</si>
  <si>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</si>
  <si>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</si>
  <si>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</si>
  <si>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</si>
  <si>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Agricultura   (cod 83.02.03.03+83.02.03.07+83.02.03.30)</t>
  </si>
  <si>
    <t>Camere agricole</t>
  </si>
  <si>
    <t>83.02.03.07</t>
  </si>
  <si>
    <t>Sume defalcate din TVA  (cod  11.02.01+11.02.02+11.02.05+11.02.06)</t>
  </si>
  <si>
    <t>Subventii de la bugetul de stat    (cod 00.20)</t>
  </si>
  <si>
    <t>00.01 SD</t>
  </si>
  <si>
    <t>Vărsăminte din secţiunea de funcţionare</t>
  </si>
  <si>
    <t>A4.  IMPOZITE SI TAXE PE BUNURI SI SERVICII   (cod 11.02)</t>
  </si>
  <si>
    <t>Sume defalcate din TVA  (cod  11.02.07)</t>
  </si>
  <si>
    <t>SUBVENTII DE LA ALTE NIVELE ALE ADMINISTRATIEI PUBLICE   (cod 42.02)</t>
  </si>
  <si>
    <t>Subventii de la bugetul de stat    (cod 00.19)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</si>
  <si>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</si>
  <si>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</si>
  <si>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</si>
  <si>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</si>
  <si>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>42.02.16</t>
  </si>
  <si>
    <t>Subventii pentru finalizarea lucrarilor de constructie a asezamintelor culturale</t>
  </si>
  <si>
    <t>42.02.17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</si>
  <si>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</si>
  <si>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</si>
  <si>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63.02</t>
  </si>
  <si>
    <t>Reducerea şi controlul poluării</t>
  </si>
  <si>
    <t>74.02.03</t>
  </si>
  <si>
    <t>Protectia mediului   (cod 74.02.03+74.02.05+74.02.06)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</si>
  <si>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</si>
  <si>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</si>
  <si>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</si>
  <si>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</si>
  <si>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Venituri din dividende de la alti platitori</t>
  </si>
  <si>
    <t>30.02.08.02</t>
  </si>
  <si>
    <t>50.02</t>
  </si>
  <si>
    <t>87.02</t>
  </si>
  <si>
    <t>51.02</t>
  </si>
  <si>
    <t>Din total capitol:</t>
  </si>
  <si>
    <t>Alte venituri din dobanzi</t>
  </si>
  <si>
    <t>31.02</t>
  </si>
  <si>
    <t>31.02.03</t>
  </si>
  <si>
    <t>Contribuţia lunară a părinţilor pentru întreţinerea copiilor în unităţile de protecţie socială</t>
  </si>
  <si>
    <t>40.02.50</t>
  </si>
  <si>
    <t>I.  VENITURI CURENTE    (cod 00.03+00.12)</t>
  </si>
  <si>
    <t>A.  VENITURI FISCALE    (cod 00.04+00.09+00.10+00.11)</t>
  </si>
  <si>
    <t>A1.  IMPOZIT  PE VENIT, PROFIT SI CASTIGURI DIN CAPITAL  (cod 00.05+00.06+00.07)</t>
  </si>
  <si>
    <t>Asigurari si asistenta sociala                                                                                                                                                           (cod 68.02.04+68.02.05+68.02.06+68.02.10+68.02.11+68.02.12+68.02.15+68</t>
  </si>
  <si>
    <t>Transferuri din bugetele consiliilor judeţene pentru finanţarea centrelor de zi pentru protecţia copilului</t>
  </si>
  <si>
    <t>Sume defalcate din taxa pe valoarea adăugată pentru Programul de dezvoltare a infrastructurii  si a  bazelor sportive din spaţiul rural</t>
  </si>
  <si>
    <t>Impozitul pe veniturile din transferul proprietatilor imobiliare din patrimoniul personal</t>
  </si>
  <si>
    <t xml:space="preserve">Sume din excedentul anului precedent pentru acoperirea golurilor temporare de casă**) </t>
  </si>
  <si>
    <t xml:space="preserve">Subvenţii primite din Fondul Naţional de Dezvoltare **) </t>
  </si>
  <si>
    <t>Subventii primite din Fondul de Interventie**)</t>
  </si>
  <si>
    <t>Alte transferuri voluntare</t>
  </si>
  <si>
    <t>61.02.50</t>
  </si>
  <si>
    <t>Alte cheltuieli în domeniul ordinii publice şi siguranţei naţionale</t>
  </si>
  <si>
    <t>A1.1.  IMPOZIT  PE VENIT, PROFIT SI CASTIGURI DIN CAPITAL DE LA PERSOANE JURIDICE  (cod 01.02)</t>
  </si>
  <si>
    <t>03.02</t>
  </si>
  <si>
    <t>A1.3.  ALTE IMPOZITE  PE VENIT, PROFIT SI CASTIGURI DIN CAPITAL    (cod 05.02)</t>
  </si>
  <si>
    <t>A3.  IMPOZITE SI TAXE PE PROPRIETATE   (cod 07.02)</t>
  </si>
  <si>
    <t>A4.  IMPOZITE SI TAXE PE BUNURI SI SERVICII   (cod 11.02+12.02+15.02+16.02)</t>
  </si>
  <si>
    <t>A6.  ALTE IMPOZITE SI  TAXE  FISCALE  (cod 18.02)</t>
  </si>
  <si>
    <t>C.   VENITURI NEFISCALE   (cod 00.13+00.14)</t>
  </si>
  <si>
    <t>C1.  VENITURI DIN PROPRIETATE  (cod 30.02+31.02)</t>
  </si>
  <si>
    <t>Varsaminte din profitul net al regiilor autonome, societăţilor şi companiilor naţionale</t>
  </si>
  <si>
    <t>Venituri din dobanzi   (cod 31.02.03)</t>
  </si>
  <si>
    <t>C2.  VANZARI DE BUNURI SI SERVICII   (cod 33.02+34.02+35.02+36.02+37.02)</t>
  </si>
  <si>
    <t>Venituri din taxe administrative, eliberari permise   (cod 34.02.02+34.02.50)</t>
  </si>
  <si>
    <t>35.02.50</t>
  </si>
  <si>
    <t>Transferuri voluntare,  altele decat subventiile  (cod 37.02.01+37.02.50)</t>
  </si>
  <si>
    <t>II. VENITURI DIN CAPITAL   (cod 39.02)</t>
  </si>
  <si>
    <t>III. OPERAŢIUNI FINANCIARE   (cod 40.02)</t>
  </si>
  <si>
    <t>00.16</t>
  </si>
  <si>
    <t>IV.  SUBVENTII    (cod 00.18)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</si>
  <si>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</si>
  <si>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</si>
  <si>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</si>
  <si>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</si>
  <si>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</si>
  <si>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</si>
  <si>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>42.02.15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</si>
  <si>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</si>
  <si>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</si>
  <si>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</si>
  <si>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</si>
  <si>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Cod indicator</t>
  </si>
  <si>
    <t>01.02</t>
  </si>
  <si>
    <t>04.02</t>
  </si>
  <si>
    <t>05.02</t>
  </si>
  <si>
    <t>15.02</t>
  </si>
  <si>
    <t>Taxe hoteliere</t>
  </si>
  <si>
    <t>11.02</t>
  </si>
  <si>
    <t>11.02.01</t>
  </si>
  <si>
    <t>11.02.02</t>
  </si>
  <si>
    <t>12.02</t>
  </si>
  <si>
    <t>12.02.07</t>
  </si>
  <si>
    <t>Impozit pe spectacole</t>
  </si>
  <si>
    <t>Alte taxe pe servicii specifice</t>
  </si>
  <si>
    <t>15.02.01</t>
  </si>
  <si>
    <t>15.02.50</t>
  </si>
  <si>
    <t>16.02</t>
  </si>
  <si>
    <t>16.02.02</t>
  </si>
  <si>
    <t>16.02.03</t>
  </si>
  <si>
    <t>16.02.50</t>
  </si>
  <si>
    <t>Alte impozite si taxe</t>
  </si>
  <si>
    <t>18.02</t>
  </si>
  <si>
    <t>18.02.50</t>
  </si>
  <si>
    <t>39.02.01</t>
  </si>
  <si>
    <t>39.02.07</t>
  </si>
  <si>
    <t>Alte venituri din proprietate</t>
  </si>
  <si>
    <t>30.02.05</t>
  </si>
  <si>
    <t>30.02.08</t>
  </si>
  <si>
    <t>30.02.50</t>
  </si>
  <si>
    <t>Alte venituri din prestari de servicii si alte activitati</t>
  </si>
  <si>
    <t>33.02.08</t>
  </si>
  <si>
    <t>33.02.10</t>
  </si>
  <si>
    <t>33.02.12</t>
  </si>
  <si>
    <t>33.02.24</t>
  </si>
  <si>
    <t>33.02.50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</si>
  <si>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</si>
  <si>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</si>
  <si>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</si>
  <si>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</si>
  <si>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</si>
  <si>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</si>
  <si>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45.10.01.02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</si>
  <si>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</si>
  <si>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</si>
  <si>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</si>
  <si>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</si>
  <si>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</si>
  <si>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</si>
  <si>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</si>
  <si>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</si>
  <si>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</si>
  <si>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</si>
  <si>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</si>
  <si>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</si>
  <si>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</si>
  <si>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</si>
  <si>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</si>
  <si>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</si>
  <si>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</si>
  <si>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</si>
  <si>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</si>
  <si>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</si>
  <si>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</si>
  <si>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</si>
  <si>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</si>
  <si>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</si>
  <si>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</si>
  <si>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</si>
  <si>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</si>
  <si>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</si>
  <si>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</si>
  <si>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</si>
  <si>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</si>
  <si>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45.10.15</t>
  </si>
  <si>
    <t>45.10.15.01</t>
  </si>
  <si>
    <t>45.10.15.02</t>
  </si>
  <si>
    <t>45.10.15.03</t>
  </si>
  <si>
    <t>45.10.16</t>
  </si>
  <si>
    <t>45.10.16.01</t>
  </si>
  <si>
    <t>45.10.16.02</t>
  </si>
  <si>
    <t>45.10.16.03</t>
  </si>
  <si>
    <t>45.10.17</t>
  </si>
  <si>
    <t>45.10.17.01</t>
  </si>
  <si>
    <t>45.10.17.02</t>
  </si>
  <si>
    <t>Sume primite în avans</t>
  </si>
  <si>
    <t>45.10.17.03</t>
  </si>
  <si>
    <t>45.10.18</t>
  </si>
  <si>
    <t>45.10.18.01</t>
  </si>
  <si>
    <t>45.10.18.02</t>
  </si>
  <si>
    <t>45.10.18.03</t>
  </si>
  <si>
    <t>VENITURILE SECŢIUNII DE FUNCŢIONARE (cod 00.02+00.17)</t>
  </si>
  <si>
    <t xml:space="preserve">00.01 </t>
  </si>
  <si>
    <t>Transferuri voluntare, altele decât subvenţiile (cod 37.10.01+37.10.03+37.10.50)</t>
  </si>
  <si>
    <t>SUBVENTII DE LA ALTE NIVELE ALE ADMINISTRATIEI PUBLICE (cod 43.10)</t>
  </si>
  <si>
    <t>Subventii de la bugetul de stat (cod 42.10.11+42.10.43)</t>
  </si>
  <si>
    <t>SUBVENTII DE LA ALTE ADMINISTRATII (cod 43.10.09+43.10.10+43.10.15)</t>
  </si>
  <si>
    <t>VENITURILE SECŢIUNII DE DEZVOLTARE (cod 00.12+ 00.15+ 00.17+45.10) - TOTAL</t>
  </si>
  <si>
    <t>C.   VENITURI NEFISCALE ( cod 00.14)</t>
  </si>
  <si>
    <t>C2.  VANZARI DE BUNURI SI SERVICII (cod 37.10)</t>
  </si>
  <si>
    <t>Transferuri voluntare, altele decât subvenţiile (cod 37.10.04)</t>
  </si>
  <si>
    <t>Subventii de la bugetul de stat (cod 42.10.39)</t>
  </si>
  <si>
    <t>SUBVENTII DE LA ALTE ADMINISTRATII (cod 43.10.14+43.10.16+43.10.17)</t>
  </si>
  <si>
    <t xml:space="preserve">Sume primite în avans </t>
  </si>
  <si>
    <t>Învatamânt secundar ( cod 65.10.04.01 la  cod 65.10.04.03)</t>
  </si>
  <si>
    <t>65.10.04</t>
  </si>
  <si>
    <t>65.10.04.01</t>
  </si>
  <si>
    <t>65.10.04.02</t>
  </si>
  <si>
    <t>65.10.04.03</t>
  </si>
  <si>
    <t>65.10.05</t>
  </si>
  <si>
    <t>Învatamânt  nedefinibil prin nivel ( COD 65.10.07.04)</t>
  </si>
  <si>
    <t>65.10.07</t>
  </si>
  <si>
    <t>65.10.07.04</t>
  </si>
  <si>
    <t>Servicii auxiliare pentru educatie ( cod 65.10.11.03+65.10.11.30)</t>
  </si>
  <si>
    <t>65.10.11</t>
  </si>
  <si>
    <t>65.10.11.03</t>
  </si>
  <si>
    <t>65.10.11.30</t>
  </si>
  <si>
    <t>65.10.50</t>
  </si>
  <si>
    <t>Sanatate ( cod 66.10.06+66.10.08+66.10.50)</t>
  </si>
  <si>
    <t>66.10</t>
  </si>
  <si>
    <t>Servicii medicale în unităţi sanitare cu paturi ( cod 66.10.06.01)</t>
  </si>
  <si>
    <t>66.10.06</t>
  </si>
  <si>
    <t>66.10.06.01</t>
  </si>
  <si>
    <t>66.10.08</t>
  </si>
  <si>
    <t>Alte cheltuieli in domeniul sanatatii ( cod 66.10.50.50)</t>
  </si>
  <si>
    <t>66.10.50</t>
  </si>
  <si>
    <t>66.10.50.50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</si>
  <si>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</si>
  <si>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</si>
  <si>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</si>
  <si>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</si>
  <si>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67.10.03.03</t>
  </si>
  <si>
    <t>67.10.03.04</t>
  </si>
  <si>
    <t>67.10.03.05</t>
  </si>
  <si>
    <t>67.10.03.06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</si>
  <si>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</si>
  <si>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</si>
  <si>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</si>
  <si>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</si>
  <si>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</si>
  <si>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</si>
  <si>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</si>
  <si>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</si>
  <si>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</si>
  <si>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67.10.03.30</t>
  </si>
  <si>
    <t>Servicii recreative si sportive ( cod 67.10.05.01)</t>
  </si>
  <si>
    <t>67.10.05</t>
  </si>
  <si>
    <t>67.10.05.01</t>
  </si>
  <si>
    <t>67.10.50</t>
  </si>
  <si>
    <t>Asigurari si asistenta sociala ( cod 68.10.04+68.10.05+68.10.11+68.10.12+68.10.50)</t>
  </si>
  <si>
    <t>68.10</t>
  </si>
  <si>
    <t>68.10.04</t>
  </si>
  <si>
    <t>Asistenta sociala in caz de boli si invaliditati ( cod 68.10.05.02)</t>
  </si>
  <si>
    <t>68.10.05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</si>
  <si>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</si>
  <si>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</si>
  <si>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</si>
  <si>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</si>
  <si>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</si>
  <si>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</t>
  </si>
  <si>
    <t>68.10.50</t>
  </si>
  <si>
    <t>Partea a IV-a SERVICII SI DEZVOLTARE PUBLICA, LOCUINTE, MEDIU SI APE                   (cod 70.10+74.10)</t>
  </si>
  <si>
    <t>69.10</t>
  </si>
  <si>
    <t>Locuinte, servicii si dezvoltare publica ( cod 70.10.03+70.10.04+70.10.50)</t>
  </si>
  <si>
    <t>70.10</t>
  </si>
  <si>
    <t>Locuinte (cod 70.10.03.01+ 70.10.03.30)</t>
  </si>
  <si>
    <t>70.10.03</t>
  </si>
  <si>
    <t>70.10.03.01</t>
  </si>
  <si>
    <t>70.10.03.30</t>
  </si>
  <si>
    <t>Servicii şi dezvoltare publică</t>
  </si>
  <si>
    <t>70.10.04</t>
  </si>
  <si>
    <t>70.10.50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</si>
  <si>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</si>
  <si>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</si>
  <si>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</si>
  <si>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</si>
  <si>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</si>
  <si>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</si>
  <si>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</si>
  <si>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</si>
  <si>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74.10.05.01</t>
  </si>
  <si>
    <t>74.10.05.02</t>
  </si>
  <si>
    <t xml:space="preserve">Partea a V-a ACTIUNI ECONOMICE ( cod 80.10+83.10+84.10+87.10)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</si>
  <si>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</si>
  <si>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</si>
  <si>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</si>
  <si>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</si>
  <si>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</si>
  <si>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80.10.01.30</t>
  </si>
  <si>
    <t>Agricultura, silvicultura, piscicultura si vanatoare ( cod 83.10.03.07+83.10.03.30)</t>
  </si>
  <si>
    <t>83.10</t>
  </si>
  <si>
    <t>Agricultura</t>
  </si>
  <si>
    <t>83.10.03</t>
  </si>
  <si>
    <t>83.10.03.07</t>
  </si>
  <si>
    <t>83.10.03.30</t>
  </si>
  <si>
    <t>Transporturi ( cod 84.10.50)</t>
  </si>
  <si>
    <t>84.10</t>
  </si>
  <si>
    <t>84.10.50</t>
  </si>
  <si>
    <t>Alte actiuni economice ( cod 87.10.50)</t>
  </si>
  <si>
    <t>87.10</t>
  </si>
  <si>
    <t>87.10.50</t>
  </si>
  <si>
    <t>EXCEDENT     (cod 00.01-49.10)</t>
  </si>
  <si>
    <r>
      <t xml:space="preserve">          DEFICIT 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   (cod 49.10-00.01)</t>
    </r>
  </si>
  <si>
    <t>CHELTUIELILE SECŢIUNII DE FUNCŢIONARE ( cod 50.10+59.10+63.10+69.10+79.10)</t>
  </si>
  <si>
    <t>CHELTUIELILE SECŢIUNII DE DEZVOLTARE ( cod 50.10+59.10+63.10+69.10+79.10)</t>
  </si>
  <si>
    <t xml:space="preserve">49.10 </t>
  </si>
  <si>
    <t>CHELTUIELI DE CAPITAL  (cod 71+72+75)</t>
  </si>
  <si>
    <t>TITLUL XIV FONDUL NAŢIEZVOLTARE</t>
  </si>
  <si>
    <t>BUGETUL  FONDURILOR EXTERNE NERAMBURSABILE - CHELTUIELI</t>
  </si>
  <si>
    <t>BUGETUL  FONDURILOR EXTERNE NERAMBURSABILE - VENITURI</t>
  </si>
  <si>
    <t>45.02.04.02</t>
  </si>
  <si>
    <t>45.02.05.01</t>
  </si>
  <si>
    <t>45.02.05.02</t>
  </si>
  <si>
    <t>45.02.07.01</t>
  </si>
  <si>
    <t>45.02.07.02</t>
  </si>
  <si>
    <t>45.02.08.01</t>
  </si>
  <si>
    <t>45.02.08.02</t>
  </si>
  <si>
    <t>45.02.15.01</t>
  </si>
  <si>
    <t>45.02.15.02</t>
  </si>
  <si>
    <t>45.02.16.01</t>
  </si>
  <si>
    <t>45.02.16.02</t>
  </si>
  <si>
    <t xml:space="preserve">Impozit pe profit de la agenţi economici 1)  </t>
  </si>
  <si>
    <t>36.02.06</t>
  </si>
  <si>
    <t>36.02.07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</si>
  <si>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</si>
  <si>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</si>
  <si>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</si>
  <si>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</si>
  <si>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</si>
  <si>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</si>
  <si>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</si>
  <si>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</si>
  <si>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Prefinanţare</t>
  </si>
  <si>
    <t>45.02.01.03</t>
  </si>
  <si>
    <t>Fondul Social European (cod 45.02.02.01+45.02.02.02+45.02.02.03)</t>
  </si>
  <si>
    <t>45.02.02.03</t>
  </si>
  <si>
    <t>Fondul de Coeziune (cod 45.02.03.01+45.02.03.02+45.02.03.03)</t>
  </si>
  <si>
    <t>45.02.03.03</t>
  </si>
  <si>
    <t>45.02.04.03</t>
  </si>
  <si>
    <t>45.02.05.03</t>
  </si>
  <si>
    <t>Instrumentul de Asistenta pentru Preaderare (cod 45.02.07.01+45.02.07.02+45.02.07.03)</t>
  </si>
  <si>
    <t>45.02.07.03</t>
  </si>
  <si>
    <t>Instrumentul European de Vecinatate si Parteneriat (cod 45.02.08.01+45.02.08.02+45.02.08.03)</t>
  </si>
  <si>
    <t>45.02.08.03</t>
  </si>
  <si>
    <t>Programe comunitare finantate in perioada 2007-2013   (cod 45.02.15.01+45.02.15.02+45.02.15.03)</t>
  </si>
  <si>
    <t>45.02.15.03</t>
  </si>
  <si>
    <t>65.02.11</t>
  </si>
  <si>
    <t>65.02.07</t>
  </si>
  <si>
    <t>65.02.05</t>
  </si>
  <si>
    <t>65.02.04</t>
  </si>
  <si>
    <t>66.02</t>
  </si>
  <si>
    <t>66.02.06</t>
  </si>
  <si>
    <t>66.02.50</t>
  </si>
  <si>
    <t>67.02.03</t>
  </si>
  <si>
    <t>67.02.05</t>
  </si>
  <si>
    <t>87.02.01</t>
  </si>
  <si>
    <t>60.02.02</t>
  </si>
  <si>
    <t>Taxe speciale</t>
  </si>
  <si>
    <t>- Fiecare capitol, subcapitol şi paragraf de cheltuieli se detaliază în mod corespunzător, conform clasificaţiei economice.</t>
  </si>
  <si>
    <t>Amenzi, penalitati si confiscari   (cod 35.02.01 la 35.02.03+35.02.50)</t>
  </si>
  <si>
    <t>JUDEŢUL:____________</t>
  </si>
  <si>
    <t>Servicii religioase</t>
  </si>
  <si>
    <t>Autoritati publice si actiuni externe   (cod 51.02.01)</t>
  </si>
  <si>
    <t>Autoritati executive si legislative   (cod 51.02.01.03)</t>
  </si>
  <si>
    <t>Partea a II-a APARARE, ORDINE PUBLICA SI SIGURANTA NATIONALA    (cod 60.02+61.02)</t>
  </si>
  <si>
    <t>Aparare    (cod 60.02.02)</t>
  </si>
  <si>
    <t>Ordine publica si siguranta nationala   (cod 61.02.03+61.02.05+61.02.50)</t>
  </si>
  <si>
    <t>Ordine publica    (cod 61.02.03.04)</t>
  </si>
  <si>
    <t>Partea a III-a CHELTUIELI SOCIAL-CULTURALE   (cod 65.02+66.02+67.02+68.02)</t>
  </si>
  <si>
    <t>Învatamânt prescolar si primar   (cod 65.02.03.01+65.02.03.02)</t>
  </si>
  <si>
    <t xml:space="preserve"> PE ANUL   2012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</si>
  <si>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</si>
  <si>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</si>
  <si>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</si>
  <si>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</si>
  <si>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</si>
  <si>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</si>
  <si>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</si>
  <si>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</si>
  <si>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</si>
  <si>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</si>
  <si>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</si>
  <si>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</si>
  <si>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</si>
  <si>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</si>
  <si>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</si>
  <si>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</si>
  <si>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</si>
  <si>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</si>
  <si>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</si>
  <si>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</si>
  <si>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</si>
  <si>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</si>
  <si>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</si>
  <si>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</si>
  <si>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</si>
  <si>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</si>
  <si>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</si>
  <si>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</si>
  <si>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</si>
  <si>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</si>
  <si>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</si>
  <si>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</si>
  <si>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</si>
  <si>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</si>
  <si>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</si>
  <si>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</si>
  <si>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</si>
  <si>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</si>
  <si>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</si>
  <si>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</si>
  <si>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</si>
  <si>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</si>
  <si>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</si>
  <si>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</si>
  <si>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</si>
  <si>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</si>
  <si>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</si>
  <si>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</si>
  <si>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</si>
  <si>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</si>
  <si>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</si>
  <si>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</si>
  <si>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</si>
  <si>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</si>
  <si>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</si>
  <si>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</si>
  <si>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</si>
  <si>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</si>
  <si>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</si>
  <si>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</si>
  <si>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</si>
  <si>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</si>
  <si>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</si>
  <si>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</si>
  <si>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</si>
  <si>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</si>
  <si>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</si>
  <si>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</si>
  <si>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</si>
  <si>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</si>
  <si>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</si>
  <si>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</si>
  <si>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</si>
  <si>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</si>
  <si>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</si>
  <si>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</si>
  <si>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</si>
  <si>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</si>
  <si>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</si>
  <si>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</si>
  <si>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</si>
  <si>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</si>
  <si>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</si>
  <si>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</si>
  <si>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</si>
  <si>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</si>
  <si>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</si>
  <si>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</si>
  <si>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</si>
  <si>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</si>
  <si>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</si>
  <si>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</si>
  <si>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</si>
  <si>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</si>
  <si>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</si>
  <si>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</si>
  <si>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</si>
  <si>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</si>
  <si>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1) finantat din excedentul anilor precedenti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</si>
  <si>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</si>
  <si>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</si>
  <si>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</si>
  <si>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</si>
  <si>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</si>
  <si>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</si>
  <si>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</si>
  <si>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</si>
  <si>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</si>
  <si>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</si>
  <si>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</si>
  <si>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</si>
  <si>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</si>
  <si>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</si>
  <si>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</si>
  <si>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</si>
  <si>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</si>
  <si>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</si>
  <si>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</si>
  <si>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</si>
  <si>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</si>
  <si>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</si>
  <si>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</si>
  <si>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</si>
  <si>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</si>
  <si>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</si>
  <si>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</si>
  <si>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</si>
  <si>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</si>
  <si>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</si>
  <si>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</si>
  <si>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</si>
  <si>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</si>
  <si>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</si>
  <si>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</si>
  <si>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</si>
  <si>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</si>
  <si>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</si>
  <si>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</si>
  <si>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</si>
  <si>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</si>
  <si>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</si>
  <si>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</si>
  <si>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</si>
  <si>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</si>
  <si>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</si>
  <si>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</si>
  <si>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</si>
  <si>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</si>
  <si>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</si>
  <si>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</si>
  <si>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</si>
  <si>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</si>
  <si>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</si>
  <si>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</si>
  <si>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</si>
  <si>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</si>
  <si>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</si>
  <si>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</si>
  <si>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</si>
  <si>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</si>
  <si>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</si>
  <si>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</si>
  <si>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</si>
  <si>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</si>
  <si>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</si>
  <si>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</si>
  <si>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</si>
  <si>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</si>
  <si>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Varsaminte din amortizarea mijloacelor fixe</t>
  </si>
  <si>
    <t>Vărsăminte din secţiunea de funcţionare pentru finanţarea secţiunii de dezvoltare a bugetului local (cu semnul minus)</t>
  </si>
  <si>
    <t>37.02.03</t>
  </si>
  <si>
    <t>37.02.04</t>
  </si>
  <si>
    <t>Venituri din valorificarea unor bunuri ( cod 39.02.01+39.02.03+39.02.04+39.02.07+39.02.10)</t>
  </si>
  <si>
    <t>Venituri din vanzarea unor bunuri apartinand domeniului privat al statului sau al unitatilor administrativ-teritoriale</t>
  </si>
  <si>
    <t>39.02.10</t>
  </si>
  <si>
    <t>Subventii de la bugetul de  stat catre bugetele locale pentru achitarea obligaţiilor restante ale centralelor de termoficare</t>
  </si>
  <si>
    <t>42.02.46</t>
  </si>
  <si>
    <t>Fondul European Agricol de Dezvoltare Rurala (cod 45.02.04.01+45.02.04.02+45.02.04.03)</t>
  </si>
  <si>
    <t>Fondul European pentru Pescuit (cod 45.02.05.01+45.02.05.02+45.02.05.03)</t>
  </si>
  <si>
    <t>Sume primite in avans</t>
  </si>
  <si>
    <t>VENITURILE SECŢIUNII DE FUNCŢIONARE (cod 00.02+00.16+00.17) - TOTAL</t>
  </si>
  <si>
    <t>VENITURI PROPRII(00.02+11.02+00.16+37.02)</t>
  </si>
  <si>
    <t>B.  Curente                                                                                                                       (cod 42.02.21+42.02.28+42.02.29+42.02.32+42.02.33+42.02.34 la42.02.37+42.02.40+42.02.41)</t>
  </si>
  <si>
    <t>VENITURILE SECŢIUNII DE DEZVOLTARE (00.02+00.15+00.17+45.02) - TOTAL</t>
  </si>
  <si>
    <t>VENITURII PROPRII (cod 00.02+11.02+00.15+37.02)</t>
  </si>
  <si>
    <t>VENITURI CURENTE (00.03+00.12)</t>
  </si>
  <si>
    <t>VENITURI FISCALE( 00.10)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</si>
  <si>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</si>
  <si>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</si>
  <si>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</si>
  <si>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</si>
  <si>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TOTAL CHELTUIELI (od 50.02+59.02+63.02+79.02)</t>
  </si>
  <si>
    <t>CHELTUIELILE SECŢIUNII DE DEZVOLTARE (cod 50.02+59.02+63.02+69.02+79.02)</t>
  </si>
  <si>
    <t xml:space="preserve">49.02 </t>
  </si>
  <si>
    <t xml:space="preserve">1)  numai de la regiile autonome şi societăţile comerciale de subordonare locală care realizează </t>
  </si>
  <si>
    <t xml:space="preserve">     proiecte cu finanţare externă, conform Codului fiscal</t>
  </si>
  <si>
    <t>*)  Detalierea se face numai in executie</t>
  </si>
  <si>
    <t xml:space="preserve">BUGETUL LOCAL DETALIAT  LA CHELTUIELI </t>
  </si>
  <si>
    <t xml:space="preserve">BUGETUL LOCAL DETALIAT LA VENITURI PE CAPITOLE ŞI SUBCAPITOLE  </t>
  </si>
  <si>
    <t>Subventii de la alte administratii   (cod 43.02.01+43.02.04+43.02.07+43.02.08)</t>
  </si>
  <si>
    <t>Subventii primite de la bugetele consiliilor judetene pentru protectia copilului</t>
  </si>
  <si>
    <t xml:space="preserve">Subvenţii de la bugetul asigurărilor pentru şomaj către bugetele locale, pentru finanţarea programelor pentru ocuparea temporară a fortei de munca si subventionarea locurilor de munca </t>
  </si>
  <si>
    <t>Partea I-a SERVICII PUBLICE GENERALE   (cod 51.02+54.02+55.02+56.02)</t>
  </si>
  <si>
    <t>65.02.04.01</t>
  </si>
  <si>
    <t>65.02.04.02</t>
  </si>
  <si>
    <t>65.02.04.03</t>
  </si>
  <si>
    <t>65.02.07.04</t>
  </si>
  <si>
    <t>65.02.11.03</t>
  </si>
  <si>
    <t>65.02.11.30</t>
  </si>
  <si>
    <t>Alte institutii si actiuni sanitare</t>
  </si>
  <si>
    <t>66.02.50.50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</si>
  <si>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</si>
  <si>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</si>
  <si>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</si>
  <si>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</si>
  <si>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</si>
  <si>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</si>
  <si>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</si>
  <si>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</si>
  <si>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</si>
  <si>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</si>
  <si>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</si>
  <si>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</si>
  <si>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</si>
  <si>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</si>
  <si>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</si>
  <si>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</si>
  <si>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</si>
  <si>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</si>
  <si>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</si>
  <si>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</si>
  <si>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</si>
  <si>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</si>
  <si>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</si>
  <si>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</si>
  <si>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</si>
  <si>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</si>
  <si>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</si>
  <si>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</si>
  <si>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</si>
  <si>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</si>
  <si>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</si>
  <si>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</si>
  <si>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70.02.05.01</t>
  </si>
  <si>
    <t>70.02.05.02</t>
  </si>
  <si>
    <t>74.02.05.01</t>
  </si>
  <si>
    <t>37.02</t>
  </si>
  <si>
    <t>37.02.01</t>
  </si>
  <si>
    <t>37.02.50</t>
  </si>
  <si>
    <t>42.02.21</t>
  </si>
  <si>
    <t>42.02.28</t>
  </si>
  <si>
    <t>42.02.29</t>
  </si>
  <si>
    <t>43.02.07</t>
  </si>
  <si>
    <t>35.02.02</t>
  </si>
  <si>
    <t>35.02.03</t>
  </si>
  <si>
    <t>54.02.07</t>
  </si>
  <si>
    <t>54.02.10</t>
  </si>
  <si>
    <t>54.02.50</t>
  </si>
  <si>
    <t>80.02</t>
  </si>
  <si>
    <t>Alte cheltuieli în domeniul transporturilor</t>
  </si>
  <si>
    <t>Alte venituri</t>
  </si>
  <si>
    <t>65.02.50</t>
  </si>
  <si>
    <t>48.02</t>
  </si>
  <si>
    <t>00.02</t>
  </si>
  <si>
    <t>00.03</t>
  </si>
  <si>
    <t>00.04</t>
  </si>
  <si>
    <t>00.05</t>
  </si>
  <si>
    <t>00.06</t>
  </si>
  <si>
    <t>00.07</t>
  </si>
  <si>
    <t>Prevenire si combatere inundatii si gheturi</t>
  </si>
  <si>
    <t>Programe de dezvoltare regionala  si sociala</t>
  </si>
  <si>
    <t>Alte cheltuieli pentru actiuni generale economice si comerciale</t>
  </si>
  <si>
    <t>80.02.01.06</t>
  </si>
  <si>
    <t>80.02.01.10</t>
  </si>
  <si>
    <t>80.02.01.30</t>
  </si>
  <si>
    <t xml:space="preserve">Alte cheltuieli în domeniul agriculturii </t>
  </si>
  <si>
    <t>83.02.03.30</t>
  </si>
  <si>
    <t>Drumuri si poduri</t>
  </si>
  <si>
    <t>Transport în comun</t>
  </si>
  <si>
    <t xml:space="preserve">Strazi </t>
  </si>
  <si>
    <t>84.02.03.01</t>
  </si>
  <si>
    <t>Finantarea drepturilor acordate persoanelor cu handicap</t>
  </si>
  <si>
    <t>Finantarea  lucrărilor de cadastru imobiliar</t>
  </si>
  <si>
    <t>80.02.01</t>
  </si>
  <si>
    <t>66.02.06.01</t>
  </si>
  <si>
    <t>Alimentare cu gaze naturale in localitati</t>
  </si>
  <si>
    <t xml:space="preserve"> - mii lei -</t>
  </si>
  <si>
    <t xml:space="preserve">Alte servicii publice generale </t>
  </si>
  <si>
    <t>Aparare nationala</t>
  </si>
  <si>
    <t>Învatamânt postliceal</t>
  </si>
  <si>
    <t>Alte cheltuieli în domeniul învatamântului</t>
  </si>
  <si>
    <t>Impozit si taxa pe cladiri    (cod 07.02.01.01+07.02.01.02)</t>
  </si>
  <si>
    <t>11.02.07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</si>
  <si>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</si>
  <si>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Subvenţii de la bugetul de stat către bugetele locale pentru finantarea investitiilor în sănătate(cod 42.02.16.01+42.02.16.02+42.02.16.03)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</si>
  <si>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</si>
  <si>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</si>
  <si>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</si>
  <si>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</si>
  <si>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</si>
  <si>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TITLUL VII ALTE TRANSFERURI   (cod 55.01+ 55.02)</t>
  </si>
  <si>
    <t>A. Transferuri interne               (cod 55.01.18)</t>
  </si>
  <si>
    <t>A. Transferuri interne               (cod 55.01.03+55.01.08 la 55.01.10+55.01.12+55.01.13+55.01.15+55.01.21 la 55.01.25+55.01.27+55.01.28+55.01.42)</t>
  </si>
  <si>
    <t xml:space="preserve">BUGETUL  INSTITUŢIILOR PUBLICE ŞI ACTIVITĂŢILOR FINANŢATE INTEGRAL SAU PARŢIAL DIN VENITURI PROPRII   </t>
  </si>
  <si>
    <t xml:space="preserve"> BUGETUL INSTITUŢIILOR PUBLICE ŞI ACTIVITĂŢILOR FINANŢATE INTEGRAL SAU PARŢIAL DIN VENITURI PROPRII </t>
  </si>
  <si>
    <t>BUGETUL GENERAL AL UNITĂŢII ADMINISTRATIV-TERITORIALE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</si>
  <si>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</si>
  <si>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</si>
  <si>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</si>
  <si>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instituţiilor publice finanţate integral din venituri proprii</t>
  </si>
  <si>
    <t>Bugetul fondurilor externe nerambursabile</t>
  </si>
  <si>
    <t>Total</t>
  </si>
  <si>
    <t>Transferuri între bugete**)    (se scad)</t>
  </si>
  <si>
    <t>Total                     buget          general</t>
  </si>
  <si>
    <t>Bugetul împrumuturilor</t>
  </si>
  <si>
    <t>intre</t>
  </si>
  <si>
    <t>bugete</t>
  </si>
  <si>
    <t>(se scad)</t>
  </si>
  <si>
    <t>externe</t>
  </si>
  <si>
    <t>interne</t>
  </si>
  <si>
    <t>A</t>
  </si>
  <si>
    <t>0</t>
  </si>
  <si>
    <t>7=1+2+3+4+5+6</t>
  </si>
  <si>
    <t>9=7-8</t>
  </si>
  <si>
    <r>
      <t xml:space="preserve">Venituri curente   </t>
    </r>
    <r>
      <rPr>
        <sz val="8"/>
        <rFont val="Arial"/>
        <family val="2"/>
      </rPr>
      <t xml:space="preserve">(rd.03+17)  </t>
    </r>
    <r>
      <rPr>
        <sz val="9"/>
        <rFont val="Arial"/>
        <family val="2"/>
      </rPr>
      <t xml:space="preserve">                     </t>
    </r>
  </si>
  <si>
    <t>02</t>
  </si>
  <si>
    <r>
      <t xml:space="preserve">Venituri fiscale  </t>
    </r>
    <r>
      <rPr>
        <sz val="8"/>
        <rFont val="Arial"/>
        <family val="2"/>
      </rPr>
      <t>(rd.04+06+09+10+11+16)</t>
    </r>
    <r>
      <rPr>
        <sz val="9"/>
        <rFont val="Arial"/>
        <family val="2"/>
      </rPr>
      <t xml:space="preserve">                        </t>
    </r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</si>
  <si>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</si>
  <si>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</si>
  <si>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</si>
  <si>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</si>
  <si>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</si>
  <si>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</si>
  <si>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</si>
  <si>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</si>
  <si>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</si>
  <si>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</si>
  <si>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</si>
  <si>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</si>
  <si>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</si>
  <si>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</si>
  <si>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r>
      <t xml:space="preserve">Impozite si taxe pe bunuri si servicii   </t>
    </r>
    <r>
      <rPr>
        <sz val="8"/>
        <rFont val="Arial"/>
        <family val="2"/>
      </rPr>
      <t xml:space="preserve">(rd.12 la rd.15)    </t>
    </r>
    <r>
      <rPr>
        <sz val="9"/>
        <rFont val="Arial"/>
        <family val="2"/>
      </rPr>
      <t xml:space="preserve">           </t>
    </r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</si>
  <si>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</si>
  <si>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</si>
  <si>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</si>
  <si>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</si>
  <si>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</si>
  <si>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</si>
  <si>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</si>
  <si>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</si>
  <si>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</si>
  <si>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</si>
  <si>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</si>
  <si>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</si>
  <si>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</si>
  <si>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</si>
  <si>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</si>
  <si>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</si>
  <si>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</si>
  <si>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</si>
  <si>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</si>
  <si>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</si>
  <si>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</si>
  <si>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</si>
  <si>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</si>
  <si>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</si>
  <si>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(rd.24+35+36+39+40)           </t>
  </si>
  <si>
    <r>
      <t xml:space="preserve">Cheltuieli curente   </t>
    </r>
    <r>
      <rPr>
        <sz val="8"/>
        <rFont val="Arial"/>
        <family val="2"/>
      </rPr>
      <t xml:space="preserve">(rd.25 la rd.34)  </t>
    </r>
    <r>
      <rPr>
        <sz val="9"/>
        <rFont val="Arial"/>
        <family val="2"/>
      </rPr>
      <t xml:space="preserve">                      </t>
    </r>
  </si>
  <si>
    <t>24</t>
  </si>
  <si>
    <t xml:space="preserve">Cheltuieli de personal                </t>
  </si>
  <si>
    <t>25</t>
  </si>
  <si>
    <t xml:space="preserve">Bunuri si servicii                </t>
  </si>
  <si>
    <t>26</t>
  </si>
  <si>
    <t>Dobanzi</t>
  </si>
  <si>
    <t>27</t>
  </si>
  <si>
    <t xml:space="preserve">Subventii                                  </t>
  </si>
  <si>
    <t>28</t>
  </si>
  <si>
    <t>Fonduri de rezerva</t>
  </si>
  <si>
    <t>29</t>
  </si>
  <si>
    <t xml:space="preserve">Transferuri intre unitati ale administratiei publice                             </t>
  </si>
  <si>
    <t>Alte transferuri</t>
  </si>
  <si>
    <t>31</t>
  </si>
  <si>
    <t>Proiecte cu finantare din Fonduri externe nerambursabile postaderare</t>
  </si>
  <si>
    <t>32</t>
  </si>
  <si>
    <t>Asistenta sociala</t>
  </si>
  <si>
    <t>33</t>
  </si>
  <si>
    <t>Alte cheltuieli</t>
  </si>
  <si>
    <t>34</t>
  </si>
  <si>
    <t xml:space="preserve">Cheltuieli de capital                     </t>
  </si>
  <si>
    <t>35</t>
  </si>
  <si>
    <t>Operatiuni financiare (rd.37+38)</t>
  </si>
  <si>
    <t>36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</si>
  <si>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</si>
  <si>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</si>
  <si>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</si>
  <si>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</si>
  <si>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</si>
  <si>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</si>
  <si>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</si>
  <si>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t>41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</si>
  <si>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</si>
  <si>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</si>
  <si>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</si>
  <si>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</si>
  <si>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</si>
  <si>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</si>
  <si>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</si>
  <si>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</si>
  <si>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>46</t>
  </si>
  <si>
    <t>47</t>
  </si>
  <si>
    <t>48</t>
  </si>
  <si>
    <t>49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</si>
  <si>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</si>
  <si>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</si>
  <si>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</si>
  <si>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</si>
  <si>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</si>
  <si>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</si>
  <si>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</si>
  <si>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</si>
  <si>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 xml:space="preserve">Ordine publica si siguranta nationala </t>
  </si>
  <si>
    <t>58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</si>
  <si>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</si>
  <si>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</si>
  <si>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</si>
  <si>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</si>
  <si>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</si>
  <si>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</si>
  <si>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</si>
  <si>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</si>
  <si>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</si>
  <si>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</si>
  <si>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</si>
  <si>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</si>
  <si>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</si>
  <si>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</si>
  <si>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</si>
  <si>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</si>
  <si>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</si>
  <si>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</si>
  <si>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</si>
  <si>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</si>
  <si>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</si>
  <si>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</si>
  <si>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</si>
  <si>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</si>
  <si>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</si>
  <si>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 xml:space="preserve">Combustibili si energie </t>
  </si>
  <si>
    <t>82</t>
  </si>
  <si>
    <t>83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</si>
  <si>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</si>
  <si>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</si>
  <si>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</si>
  <si>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</si>
  <si>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</si>
  <si>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</si>
  <si>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</si>
  <si>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</si>
  <si>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</si>
  <si>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</si>
  <si>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</si>
  <si>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</si>
  <si>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r>
      <t xml:space="preserve">          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deficit finantat din excedentul anilor precedenti</t>
    </r>
  </si>
  <si>
    <t xml:space="preserve">               *) Numai restanţe din anii precedenţi</t>
  </si>
  <si>
    <t>**) Se înscriu transferurile de sume dintre bugetele care compun bugetul general centralizat</t>
  </si>
  <si>
    <t>…………………………………………..</t>
  </si>
  <si>
    <t>B.  Curente  (cod 42.02.21+42.02.28+42.02.29+42.02.32+42.02.34 +42.02.35+42.02.37+42.02.40+42.02.41+42.02.42+42.02.44+42.02.45)</t>
  </si>
  <si>
    <t>PE ANUL 2012</t>
  </si>
  <si>
    <t xml:space="preserve"> PE CAPITOLE, SUBCAPITOLE ŞI PARAGRAFE PE ANUL   2012</t>
  </si>
  <si>
    <t>67.06.03.03</t>
  </si>
  <si>
    <t>67.06.03.04</t>
  </si>
  <si>
    <t>67.06.03.05</t>
  </si>
  <si>
    <t>67.06.03.06</t>
  </si>
  <si>
    <t>67.06.03.07</t>
  </si>
  <si>
    <t>Centre pentru conservarea si promovarea culturii traditionale</t>
  </si>
  <si>
    <t>67.06.03.08</t>
  </si>
  <si>
    <t>67.06.03.12</t>
  </si>
  <si>
    <t>Centre culturale</t>
  </si>
  <si>
    <t>67.06.03.14</t>
  </si>
  <si>
    <t>67.06.03.30</t>
  </si>
  <si>
    <t>67.06.50</t>
  </si>
  <si>
    <t>Asigurari si asistenta sociala (cod 68.06.04+68.06.06+68.06.15)</t>
  </si>
  <si>
    <t>68.06</t>
  </si>
  <si>
    <t>68.06.04</t>
  </si>
  <si>
    <t>68.06.06</t>
  </si>
  <si>
    <t>Prevenirea excluderii sociale (cod 68.06.15.02+68.06.15.50)</t>
  </si>
  <si>
    <t>68.06.15</t>
  </si>
  <si>
    <t>68.06.15.02</t>
  </si>
  <si>
    <t>Alte cheltuieli in domeniul prevenirii excluderii sociale</t>
  </si>
  <si>
    <t>68.06.15.50</t>
  </si>
  <si>
    <t>Locuinte, servicii si dezvoltare publica (cod 70.06.03+70.06.05+70.06.06+70.06.07+70.06.50)</t>
  </si>
  <si>
    <t>70.06</t>
  </si>
  <si>
    <t xml:space="preserve">Locuinte </t>
  </si>
  <si>
    <t xml:space="preserve"> (cod 70.06.03.01+70.06.03.30)</t>
  </si>
  <si>
    <t>70.06.03</t>
  </si>
  <si>
    <t>70.06.03.01</t>
  </si>
  <si>
    <t>70.06.03.30</t>
  </si>
  <si>
    <t>Alimentare cu apa si amenajari hidrotehnice (cod 70.06.05.01+70.06.05.02)</t>
  </si>
  <si>
    <t>70.06.05</t>
  </si>
  <si>
    <t>70.06.05.01</t>
  </si>
  <si>
    <t>70.06.05.02</t>
  </si>
  <si>
    <t>70.06.06</t>
  </si>
  <si>
    <t>70.06.07</t>
  </si>
  <si>
    <t>70.06.50</t>
  </si>
  <si>
    <t>Protectia mediului (cod 74.06.05+74.06.06)</t>
  </si>
  <si>
    <t>74.06</t>
  </si>
  <si>
    <t>Salubritate si gestiunea deseurilor (cod 74.06.05.01+74.06.05.02)</t>
  </si>
  <si>
    <t>74.06.05</t>
  </si>
  <si>
    <t>74.06.05.01</t>
  </si>
  <si>
    <t>74.06.05.02</t>
  </si>
  <si>
    <t>74.06.06</t>
  </si>
  <si>
    <t>Actiuni generale economice si comerciale (cod 80.06.01)</t>
  </si>
  <si>
    <t>80.06</t>
  </si>
  <si>
    <t>Actiuni generale economice si comerciale (cod 80.06.01.06+80.06.01.10)</t>
  </si>
  <si>
    <t>80.06.01</t>
  </si>
  <si>
    <t>80.06.01.06</t>
  </si>
  <si>
    <t>Programe de dezvoltare regională şi socială</t>
  </si>
  <si>
    <t>80.06.01.10</t>
  </si>
  <si>
    <t>Combustibili si energie (cod 81.06.06+81.06.50)</t>
  </si>
  <si>
    <t>81.06</t>
  </si>
  <si>
    <t>81.06.06</t>
  </si>
  <si>
    <t>Alte cheltuieli privind combustibilii si energia</t>
  </si>
  <si>
    <t>81.06.50</t>
  </si>
  <si>
    <t>Transporturi (cod 84.06.03+84.06.06+84.06.50)</t>
  </si>
  <si>
    <t>84.06</t>
  </si>
  <si>
    <t>Transport rutier (cod 84.06.03.01 la cod 84.06.03.03)</t>
  </si>
  <si>
    <t>84.06.03</t>
  </si>
  <si>
    <t>84.06.03.01</t>
  </si>
  <si>
    <t>84.06.03.02</t>
  </si>
  <si>
    <t>84.06.03.03</t>
  </si>
  <si>
    <t>Transport aerian (cod 84.06.06.02)</t>
  </si>
  <si>
    <t>84.06.06</t>
  </si>
  <si>
    <t>84.06.06.02</t>
  </si>
  <si>
    <t>84.06.50</t>
  </si>
  <si>
    <t>VII. REZERVE, EXCEDENT / DEFICIT (cod 99.06)</t>
  </si>
  <si>
    <t>96.06</t>
  </si>
  <si>
    <t xml:space="preserve">DEFICIT </t>
  </si>
  <si>
    <t>99.06</t>
  </si>
  <si>
    <t>CREDITE INTERNE (cod 51.07+65.07+66.07+67.07+68.07+70.07+74.07+80.07+81.07+84.07+96.07)</t>
  </si>
  <si>
    <t>Autoritati publice si actiuni externe (cod 57.07.01)</t>
  </si>
  <si>
    <t>51.07</t>
  </si>
  <si>
    <t>Autorităţi executive si legislative</t>
  </si>
  <si>
    <t>51.07.01</t>
  </si>
  <si>
    <t>Invatamant (cod 65.07.03 la cod 65.07.05+65.07.07+65.07.50)</t>
  </si>
  <si>
    <t>65.07</t>
  </si>
  <si>
    <t>Învatamânt prescolar si primar (cod 65.07.03.01+65.07.03.02)</t>
  </si>
  <si>
    <t>65.07.03</t>
  </si>
  <si>
    <t>65.07.03.01</t>
  </si>
  <si>
    <t>65.07.03.02</t>
  </si>
  <si>
    <t>Învatamânt secundar (cod 65.07.04.01+65.07.04.02+65.07.04.03)</t>
  </si>
  <si>
    <t>65.07.04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</si>
  <si>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</si>
  <si>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</si>
  <si>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</si>
  <si>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</si>
  <si>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33.10.50</t>
  </si>
  <si>
    <t>Venituri din taxe administrative, eliberari permise (cod 34.10.50)</t>
  </si>
  <si>
    <t>34.10</t>
  </si>
  <si>
    <t>34.10.50</t>
  </si>
  <si>
    <t>Amenzi, penalitati si confiscari (cod 35.10.50)</t>
  </si>
  <si>
    <t>35.10</t>
  </si>
  <si>
    <t>35.10.50</t>
  </si>
  <si>
    <t>Diverse venituri (cod 36.10.50)</t>
  </si>
  <si>
    <t>36.10</t>
  </si>
  <si>
    <t>36.10.50</t>
  </si>
  <si>
    <t>Transferuri voluntare, altele decât subvenţiile (cod 37.10.01+37.10.03+37.10.04+37.10.50)</t>
  </si>
  <si>
    <t>37.10</t>
  </si>
  <si>
    <t>37.10.01</t>
  </si>
  <si>
    <t>Autoritati publice si actiuni externe  (cod 51.08.01)</t>
  </si>
  <si>
    <t>51.08</t>
  </si>
  <si>
    <t>Autoritati executive si legislative   (cod 51.08.01.03)</t>
  </si>
  <si>
    <t>51.08.01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</si>
  <si>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</si>
  <si>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</si>
  <si>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</si>
  <si>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</si>
  <si>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</si>
  <si>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Alimentare cu apa si amenajari hidrotehnice   (cod 70.02.05.01+70.02.05.02)</t>
  </si>
  <si>
    <t>Salubritate si gestiunea deseurilor   (cod 74.02.05.01+74.02.05.02)</t>
  </si>
  <si>
    <t>Partea a V-a ACTIUNI ECONOMICE   (cod 80.02+81.02+83.02+84.02+87.02)</t>
  </si>
  <si>
    <t>Actiuni generale economice, comerciale si de munca   (cod 80.02.01)</t>
  </si>
  <si>
    <t>Actiuni generale economice si comerciale   (cod 80.02.01.06+80.02.01.09+80.02.01.10+80.02.01.30)</t>
  </si>
  <si>
    <t>Combustibili si energie   (cod 81.02.06+81.02.07+81.02.50)</t>
  </si>
  <si>
    <t>Agricultura, silvicultura, piscicultura si vanatoare  (cod 83.02.03)</t>
  </si>
  <si>
    <t>Transporturi   (cod 84.02.03+84.02.06+84.02.50)</t>
  </si>
  <si>
    <t>Transport aerian   (cod 84.02.06.02)</t>
  </si>
  <si>
    <t xml:space="preserve">VII. REZERVE, EXCEDENT / DEFICIT   </t>
  </si>
  <si>
    <t>EXCEDENT     (cod 00.01-49.02)</t>
  </si>
  <si>
    <t>Venituri din recuperarea cheltuielilor de judecata, imputatii si despagubiri</t>
  </si>
  <si>
    <t>Venituri din amenzi si alte sanctiuni aplicate potrivit dispozitiilor legale</t>
  </si>
  <si>
    <t>Depozite speciale pentru constructii de locuinte</t>
  </si>
  <si>
    <t>84.02.03.03</t>
  </si>
  <si>
    <t>Formular:</t>
  </si>
  <si>
    <t>D E N U M I R E A     I N D I C A T O R I L O R</t>
  </si>
  <si>
    <t>00.09</t>
  </si>
  <si>
    <t>01.02.01</t>
  </si>
  <si>
    <t>00.10</t>
  </si>
  <si>
    <t>00.11</t>
  </si>
  <si>
    <t>00.12</t>
  </si>
  <si>
    <t>00.13</t>
  </si>
  <si>
    <t>00.14</t>
  </si>
  <si>
    <t>x</t>
  </si>
  <si>
    <t>Autorităţi executive</t>
  </si>
  <si>
    <t>51.02.01.03</t>
  </si>
  <si>
    <t xml:space="preserve">Sume defalcate din taxa pe valoarea adăugată pentru finanţarea cheltuielilor descentralizate la nivelul judeţelor  </t>
  </si>
  <si>
    <t xml:space="preserve">Sume defalcate din taxa pe valoarea adăugată pentru finanţarea cheltuielilor descentralizate la nivelul comunelor, oraşelor, municipiilor, sectoarelor si Municipiului Bucureşti </t>
  </si>
  <si>
    <t>Alte impozite si taxe generale pe bunuri si servicii   (cod 12.02.07)</t>
  </si>
  <si>
    <t>Taxe pe servicii specifice  (cod 15.02.01+15.02.50)</t>
  </si>
  <si>
    <t>Taxe pe utilizarea bunurilor, autorizarea utilizarii bunurilor sau pe desfasurarea de activitati   (cod 16.02.02+16.02.03+16.02.50)</t>
  </si>
  <si>
    <t>Impozit pe mijloacele de transport  (cod 16.02.02.01+16.02.02.02)</t>
  </si>
  <si>
    <t>Alte impozite si taxe fiscale   (cod 18.02.50)</t>
  </si>
  <si>
    <t>03.02.18</t>
  </si>
  <si>
    <t>Asistenta acordata persoanelor in varsta</t>
  </si>
  <si>
    <t>Asistenta sociala pentru familie si copii</t>
  </si>
  <si>
    <t>TOTAL VENITURI  (cod 00.02+00.15+00.16+00.17+45.02)</t>
  </si>
  <si>
    <t>Impozit si taxa pe teren de la persoane juridice *)</t>
  </si>
  <si>
    <t>Impozit pe mijloacele de transport detinute de persoane fizice *)</t>
  </si>
  <si>
    <t>Impozit pe mijloacele de transport detinute de persoane juridice *)</t>
  </si>
  <si>
    <t>SUBVENTII DE LA ALTE NIVELE ALE ADMINISTRATIEI PUBLICE   (cod 42.02+43.02)</t>
  </si>
  <si>
    <t>Subventii de la bugetul de stat    (cod 00.19+00.20)</t>
  </si>
  <si>
    <t>Alte cheltuieli in domeniul sanatatii   (cod 66.02.50.50)</t>
  </si>
  <si>
    <t>Iluminat public si electrificari rurale</t>
  </si>
  <si>
    <t>Locuinte, servicii si dezvoltare publica   (cod 70.02.03+70.02.05 la 70.02.07+70.02.50)</t>
  </si>
  <si>
    <t>Transport rutier   (cod 84.02.03.01 la 84.02.03.03)</t>
  </si>
  <si>
    <t>Alte actiuni economice   (cod 87.02.01+87.02.03 la 87.02.05+87.02.50)</t>
  </si>
  <si>
    <t>A1.2.  IMPOZIT PE VENIT, PROFIT,  SI CASTIGURI DIN CAPITAL DE LA PERSOANE FIZICE                (cod 03.02+04.02)</t>
  </si>
  <si>
    <t xml:space="preserve">NOTA:    </t>
  </si>
  <si>
    <t>Transferuri din bugetele locale către bugetul fondului de asigurări sociale de sănătate</t>
  </si>
  <si>
    <t>56.02.09</t>
  </si>
  <si>
    <t>42.02.10</t>
  </si>
  <si>
    <t>43.02</t>
  </si>
  <si>
    <t>43.02.01</t>
  </si>
  <si>
    <t>43.02.04</t>
  </si>
  <si>
    <t>30.02</t>
  </si>
  <si>
    <t>30.02.01</t>
  </si>
  <si>
    <t>Venituri din privatizare</t>
  </si>
  <si>
    <t>33.02</t>
  </si>
  <si>
    <t>61.02.03</t>
  </si>
  <si>
    <t>Protectie civila şi protecţia contra incendiilor (protecţie civilă nonmilitară)</t>
  </si>
  <si>
    <t>61.02.05</t>
  </si>
  <si>
    <t>Creşe</t>
  </si>
  <si>
    <t>68.02.11</t>
  </si>
  <si>
    <t>Subventii primite de  la alte bugete locale pentru instituţiile de asistenţă socială pentru persoanele cu handicap</t>
  </si>
  <si>
    <t>Penalitati pentru nedepunerea sau depunerea cu intirziere a declaratiei de impozite si taxe</t>
  </si>
  <si>
    <t>00.15</t>
  </si>
  <si>
    <t>00.17</t>
  </si>
  <si>
    <t>00.18</t>
  </si>
  <si>
    <t>00.19</t>
  </si>
  <si>
    <t>Venituri din valorificarea unor bunuri ale institutiilor publice</t>
  </si>
  <si>
    <t>Donatii si sponsorizari</t>
  </si>
  <si>
    <t>68.02.05</t>
  </si>
  <si>
    <t>68.02.50</t>
  </si>
  <si>
    <t>84.02</t>
  </si>
  <si>
    <t xml:space="preserve">Impozitul pe terenul din extravilan   *) </t>
  </si>
  <si>
    <t>16.02.02.01</t>
  </si>
  <si>
    <t>16.02.02.02</t>
  </si>
  <si>
    <t>84.02.50</t>
  </si>
  <si>
    <t>87.02.50</t>
  </si>
  <si>
    <t>Servicii publice comunitare de evidenţă a persoanelor</t>
  </si>
  <si>
    <t>Încasări din rambursarea microcreditelor de la persoane fizice şi juridice</t>
  </si>
  <si>
    <t>Încasări din rambursarea altor împrumuturi acordate</t>
  </si>
  <si>
    <t>40.02.10</t>
  </si>
  <si>
    <t>40.02.11</t>
  </si>
  <si>
    <t>Incasari din valorificarea bunurilor confiscate, abandonate si alte sume constatate odata cu  confiscarea potrivit legii</t>
  </si>
  <si>
    <t>Contributia  persoanelor beneficiare ale  cantinelor de ajutor social</t>
  </si>
  <si>
    <t>Taxe din activitati cadastrale si agricultura</t>
  </si>
  <si>
    <t>Unităţi medico-sociale</t>
  </si>
  <si>
    <t>66.02.06.03</t>
  </si>
  <si>
    <t>Servicii  medicale in unitati sanitare cu paturi   (cod 66.02.06.01+66.02.06.03)</t>
  </si>
  <si>
    <t>Protecţia plantelor şi carantină fitosanitară</t>
  </si>
  <si>
    <t>83.02.03.03</t>
  </si>
  <si>
    <t>96.02</t>
  </si>
  <si>
    <t>97.02</t>
  </si>
  <si>
    <t xml:space="preserve"> Alte impozite pe venit, profit si castiguri din capital </t>
  </si>
  <si>
    <t xml:space="preserve">Alte impozite si taxe  pe proprietate </t>
  </si>
  <si>
    <t xml:space="preserve">Sume defalcate din taxa pe valoarea adăugată pentru drumuri </t>
  </si>
  <si>
    <t>Sume defalcate din taxa pe valoarea adăugată pentru echilibrarea bugetelor locale</t>
  </si>
  <si>
    <t>05.02.50</t>
  </si>
  <si>
    <t>36.02.05</t>
  </si>
  <si>
    <t>Taxe si tarife pentru eliberarea de licente si autorizatii de functionare</t>
  </si>
  <si>
    <t>Alte taxe pe utilizarea bunurilor, autorizarea utilizarii bunurilor sau pe desfasurare de activitati</t>
  </si>
  <si>
    <t>Venituri din concesiuni si inchirieri</t>
  </si>
  <si>
    <t>Venituri din prestari de servicii</t>
  </si>
  <si>
    <t>Contributia  parintilor sau sustinatorilor legali pentru intretinerea copiilor in crese</t>
  </si>
  <si>
    <t>Fond pentru garantarea împrumuturilor externe, contractate/garantate de administraţiile publice locale</t>
  </si>
  <si>
    <t>din care credite bugetare destinate stingerii plăţilor restante</t>
  </si>
  <si>
    <t>PREVEDERI ANUALE</t>
  </si>
  <si>
    <t xml:space="preserve">TOTAL </t>
  </si>
  <si>
    <t>PREVEDERI TRIMESTRIALE</t>
  </si>
  <si>
    <t>Asigurari si asistenta sociala                                                                                                                                                           (cod 68.02.04+68.02.05+68.02.06+68.02.10+68.02.11+68.02.12+68.02.15+68.02.50)</t>
  </si>
  <si>
    <t>Partea I-a SERVICII PUBLICE GENERALE   (cod 51.02+54.02)</t>
  </si>
  <si>
    <t>CHELTUIELILE SECŢIUNII DE FUNCŢIONARE (cod 50.02+59.02+63.02+69.02+79.02)</t>
  </si>
  <si>
    <t xml:space="preserve"> - MII LEI -</t>
  </si>
  <si>
    <t>Unitatea administrativ - teritorială :____________</t>
  </si>
  <si>
    <t>Instituţia publică:____________</t>
  </si>
  <si>
    <t>B U G E T U L</t>
  </si>
  <si>
    <t xml:space="preserve">PE TITLURI DE CHELTUIELI, ARTICOLE ŞI ALINEATE, PE ANUL 2011 </t>
  </si>
  <si>
    <t>- mii lei -</t>
  </si>
  <si>
    <t>65.10.03</t>
  </si>
  <si>
    <t>65.10.03.01</t>
  </si>
  <si>
    <t>65.10.03.02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</si>
  <si>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</si>
  <si>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</si>
  <si>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</si>
  <si>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</si>
  <si>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</si>
  <si>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</si>
  <si>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Trim.I</t>
  </si>
  <si>
    <t>Trim.II</t>
  </si>
  <si>
    <t>Trim.III</t>
  </si>
  <si>
    <t>Trim.IV</t>
  </si>
  <si>
    <t>CHELTUIELI CURENTE  (cod 10+20+30+40+50+51SF+55SF+57+59)</t>
  </si>
  <si>
    <t>01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</si>
  <si>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</si>
  <si>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</si>
  <si>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</si>
  <si>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</si>
  <si>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</si>
  <si>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</si>
  <si>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</si>
  <si>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Finanţarea acţiunilor privind reducerea riscului seismic al construcţiilor existente cu destinaţie de locuinţă</t>
  </si>
  <si>
    <t>39.02.03</t>
  </si>
  <si>
    <t>Impozit pe cladiri de la persoane fizice *)</t>
  </si>
  <si>
    <t>Impozit pe terenuri de la persoane fizice *)</t>
  </si>
  <si>
    <t>Zone libere</t>
  </si>
  <si>
    <t>70.08.05.02</t>
  </si>
  <si>
    <t>70.08.06</t>
  </si>
  <si>
    <t>70.08.07</t>
  </si>
  <si>
    <t>70.08.50</t>
  </si>
  <si>
    <t>Protectia mediului   (cod 74.08.05+74.08.06)</t>
  </si>
  <si>
    <t>74.08</t>
  </si>
  <si>
    <t>Salubritate si gestiunea deseurilor   (cod 74.08.05.01+74.08.05.02)</t>
  </si>
  <si>
    <t>74.08.05</t>
  </si>
  <si>
    <t>74.08.05.01</t>
  </si>
  <si>
    <t>74.08.05.02</t>
  </si>
  <si>
    <t>74.08.06</t>
  </si>
  <si>
    <t>Partea a V-a ACTIUNI ECONOMICE  (cod 80.08+81.08+83.08+84.08+87.08)</t>
  </si>
  <si>
    <t>79.08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</si>
  <si>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</si>
  <si>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</si>
  <si>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</si>
  <si>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</si>
  <si>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80.08.01.06</t>
  </si>
  <si>
    <t>80.08.01.10</t>
  </si>
  <si>
    <t>Combustibili si energie   (cod 81.08.06+81.08.50)</t>
  </si>
  <si>
    <t>81.08</t>
  </si>
  <si>
    <t>81.08.06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</si>
  <si>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</si>
  <si>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</si>
  <si>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</si>
  <si>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</si>
  <si>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</si>
  <si>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</si>
  <si>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</si>
  <si>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</si>
  <si>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</si>
  <si>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</si>
  <si>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</si>
  <si>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</si>
  <si>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</si>
  <si>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84.08.03.01</t>
  </si>
  <si>
    <t>84.08.03.02</t>
  </si>
  <si>
    <t>84.08.03.03</t>
  </si>
  <si>
    <t>Transport aerian   (cod 84.08.06.02)</t>
  </si>
  <si>
    <t>84.08.06</t>
  </si>
  <si>
    <t>84.08.06.02</t>
  </si>
  <si>
    <t>84.08.50</t>
  </si>
  <si>
    <t>Alte actiuni economice  (cod 87.08.01+87.08.03+87.08.04)</t>
  </si>
  <si>
    <t>87.08</t>
  </si>
  <si>
    <t>Fondul Roman de Dezvoltare Sociala</t>
  </si>
  <si>
    <t>87.08.01</t>
  </si>
  <si>
    <t>87.08.03</t>
  </si>
  <si>
    <t>87.08.04</t>
  </si>
  <si>
    <t>VII. REZERVE, EXCEDENT / DEFICIT</t>
  </si>
  <si>
    <t>96.08</t>
  </si>
  <si>
    <t>EXCEDENT   (cod 00.01-49.08)</t>
  </si>
  <si>
    <t>98.08</t>
  </si>
  <si>
    <t>DEFICIT</t>
  </si>
  <si>
    <t>99.08</t>
  </si>
  <si>
    <t>ORDONATOR PRINCIPAL DE CREDITE</t>
  </si>
  <si>
    <t>………………………………………..</t>
  </si>
  <si>
    <t>PE ANUL 2011</t>
  </si>
  <si>
    <t>Aparare(cod 60.06.02)</t>
  </si>
  <si>
    <t>60.06</t>
  </si>
  <si>
    <t>60.06.02</t>
  </si>
  <si>
    <t>Ordine publica si siguranta nationala(cod 61.06.05+61.06.50)</t>
  </si>
  <si>
    <t>61.06</t>
  </si>
  <si>
    <t>Protectia civila si protectia contra incendiilor(protectia civila nonmilitara)</t>
  </si>
  <si>
    <t>61.06.05</t>
  </si>
  <si>
    <t>61.06.50</t>
  </si>
  <si>
    <t>__</t>
  </si>
  <si>
    <t xml:space="preserve">Formular:   </t>
  </si>
  <si>
    <t>11/02</t>
  </si>
  <si>
    <t>Cod                    indicator</t>
  </si>
  <si>
    <t>TOTAL  AN</t>
  </si>
  <si>
    <t>TOTAL VENITURI (cod 00.02+00.15+00.17+45.10)</t>
  </si>
  <si>
    <t>I.  VENITURI CURENTE ( cod 00.03+00.12)</t>
  </si>
  <si>
    <t>A.   VENITURI FISCALE (cod 00.10)</t>
  </si>
  <si>
    <t>A4.  IMPOZITE SI TAXE PE BUNURI SI SERVICII (cod 15.10)</t>
  </si>
  <si>
    <t>Taxe pe servicii specifice (cod 15.10.01)</t>
  </si>
  <si>
    <t>15.10</t>
  </si>
  <si>
    <t>15.10.01</t>
  </si>
  <si>
    <t>C.   VENITURI NEFISCALE ( cod 00.13+00.14)</t>
  </si>
  <si>
    <t>C1.  VENITURI DIN PROPRIETATE (cod 30.10)</t>
  </si>
  <si>
    <t xml:space="preserve">Venituri din proprietate  (cod 30.10.05+30.10.09+30.10.50) </t>
  </si>
  <si>
    <t>30.10</t>
  </si>
  <si>
    <t>30.10.05</t>
  </si>
  <si>
    <t>Venituri din utilizarea pasunilor comunale</t>
  </si>
  <si>
    <t>30.10.09</t>
  </si>
  <si>
    <t>30.10.50</t>
  </si>
  <si>
    <t>C2.  VANZARI DE BUNURI SI SERVICII (cod 33.10+34.10+35.10+36.10+37.10)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</si>
  <si>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</si>
  <si>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</si>
  <si>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</si>
  <si>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</si>
  <si>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</si>
  <si>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</si>
  <si>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</si>
  <si>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</si>
  <si>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</si>
  <si>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</si>
  <si>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</si>
  <si>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</si>
  <si>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37.10.50</t>
  </si>
  <si>
    <t xml:space="preserve">II. VENITURI DIN CAPITAL (cod 39.10)                 </t>
  </si>
  <si>
    <t>Venituri din valorificarea unor bunuri (cod 39.10.01+39.10.50)</t>
  </si>
  <si>
    <t>39.10</t>
  </si>
  <si>
    <t>39.10.01</t>
  </si>
  <si>
    <t>Alte venituri din valorificarea unor bunuri</t>
  </si>
  <si>
    <t>39.10.50</t>
  </si>
  <si>
    <t>IV.  SUBVENTII (cod 00.18)</t>
  </si>
  <si>
    <t>SUBVENTII DE LA ALTE NIVELE ALE ADMINISTRATIEI PUBLICE (cod 42.10+43.10)</t>
  </si>
  <si>
    <t>Subventii de la bugetul de stat (cod 42.10.11+42.10.39+42.10.43)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</si>
  <si>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</si>
  <si>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</si>
  <si>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</si>
  <si>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</si>
  <si>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</si>
  <si>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</si>
  <si>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</si>
  <si>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</si>
  <si>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</si>
  <si>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</si>
  <si>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</si>
  <si>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</si>
  <si>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</si>
  <si>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</si>
  <si>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</si>
  <si>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</si>
  <si>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</si>
  <si>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</si>
  <si>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</si>
  <si>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</si>
  <si>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</si>
  <si>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</si>
  <si>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</si>
  <si>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</si>
  <si>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</si>
  <si>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</si>
  <si>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</si>
  <si>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</si>
  <si>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</si>
  <si>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Turism</t>
  </si>
  <si>
    <t>49.02</t>
  </si>
  <si>
    <t>81.02.06</t>
  </si>
  <si>
    <t>Spitale generale</t>
  </si>
  <si>
    <t>VENITURI PROPRII   (cod 00.02-11.02-37.02+00.15+00.16)</t>
  </si>
  <si>
    <t>Impozit pe profit        (cod 01.02.01)</t>
  </si>
  <si>
    <t>Cote si sume defalcate din impozitul pe venit   (cod 04.02.01+04.02.04)</t>
  </si>
  <si>
    <t>Sume alocate din cotele defalcate din impozitul pe venit pentru echilibrarea bugetelor locale</t>
  </si>
  <si>
    <t>Alte impozite pe venit, profit si castiguri din capital de la persoane fizice   (cod 05.02.50)</t>
  </si>
  <si>
    <t>Impozite si  taxe pe proprietate   (cod 07.02.01+07.02.02+07.02.03+07.02.50)</t>
  </si>
  <si>
    <t>Impozit si taxa pe cladiri de la persoane juridice *)</t>
  </si>
  <si>
    <t>Impozit si taxa pe teren  (cod 07.02.02.01+07.02.02.02+07.02.02.03)</t>
  </si>
  <si>
    <t>67.02</t>
  </si>
  <si>
    <t>68.02</t>
  </si>
  <si>
    <t>84.02.06</t>
  </si>
  <si>
    <t>59.02</t>
  </si>
  <si>
    <t>Cote defalcate din impozitul pe venit</t>
  </si>
  <si>
    <t>04.02.01</t>
  </si>
  <si>
    <t>07.02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</si>
  <si>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</si>
  <si>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</si>
  <si>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</si>
  <si>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</si>
  <si>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</si>
  <si>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</si>
  <si>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</si>
  <si>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</si>
  <si>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</si>
  <si>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</si>
  <si>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</si>
  <si>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</si>
  <si>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</si>
  <si>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</si>
  <si>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</si>
  <si>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</si>
  <si>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</si>
  <si>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</si>
  <si>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</si>
  <si>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</si>
  <si>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</si>
  <si>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</si>
  <si>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</si>
  <si>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</si>
  <si>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 xml:space="preserve">Se va completa in conformitate cu prevederile din legea bugetului de stat pe anul 2011 si a legii nr.285/2010 privind salarizarea în anul 2011 a personalului plătit din fonduri publice
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</si>
  <si>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</si>
  <si>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</si>
  <si>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</si>
  <si>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</si>
  <si>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</si>
  <si>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</si>
  <si>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</si>
  <si>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</si>
  <si>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45.10.01.01</t>
  </si>
  <si>
    <t>Subventii din bugetul de stat pentru finantarea sanatatii</t>
  </si>
  <si>
    <t>42.02.41</t>
  </si>
  <si>
    <t>45.02.15</t>
  </si>
  <si>
    <t>45.02.16</t>
  </si>
  <si>
    <t>Sanatate    (cod 66.02.06+66.02.08+66.02.50)</t>
  </si>
  <si>
    <t>Servicii de sanatate publica</t>
  </si>
  <si>
    <t>66.02.08</t>
  </si>
  <si>
    <t xml:space="preserve">Taxe judiciare de timbru si alte taxe de timbru  </t>
  </si>
  <si>
    <t>Impozit pe onorariul avocaţilor şi notarilor publici</t>
  </si>
  <si>
    <t>03.02.17</t>
  </si>
  <si>
    <t>Impozit pe venit    (cod 03.02.17+03.02.18)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</si>
  <si>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</si>
  <si>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</si>
  <si>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</si>
  <si>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</si>
  <si>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45.02.02.01</t>
  </si>
  <si>
    <t>45.02.02.02</t>
  </si>
  <si>
    <t>45.02.03.01</t>
  </si>
  <si>
    <t>45.02.03.02</t>
  </si>
  <si>
    <t>45.02.04.01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</si>
  <si>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</si>
  <si>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</si>
  <si>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</si>
  <si>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</si>
  <si>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</si>
  <si>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</si>
  <si>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</si>
  <si>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</si>
  <si>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</si>
  <si>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</si>
  <si>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</si>
  <si>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</si>
  <si>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</si>
  <si>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</si>
  <si>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</si>
  <si>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</si>
  <si>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</si>
  <si>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</si>
  <si>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Plati efectuate in anii precedenti si recuperate in anul curent</t>
  </si>
  <si>
    <t>85.01</t>
  </si>
  <si>
    <t xml:space="preserve">TITLUL VI TRANSFERURI INTRE UNITATI ALE ADMINISTRATIEI PUBLICE  (cod 51.02) </t>
  </si>
  <si>
    <t>Transferuri de capital  (cod 51.02.12+51.02.22 la 51.02.28)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</si>
  <si>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</si>
  <si>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</si>
  <si>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</si>
  <si>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</si>
  <si>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</si>
  <si>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</si>
  <si>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</si>
  <si>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</si>
  <si>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</si>
  <si>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</si>
  <si>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</si>
  <si>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</si>
  <si>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</si>
  <si>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</si>
  <si>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</si>
  <si>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</si>
  <si>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</si>
  <si>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</si>
  <si>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</si>
  <si>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</si>
  <si>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</si>
  <si>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</si>
  <si>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</si>
  <si>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Unitatea administrativ-teritorială:DEJ</t>
  </si>
  <si>
    <t xml:space="preserve">VENITURI  TOTAL  (rd.02+18+19+20+23)                 </t>
  </si>
  <si>
    <r>
      <t xml:space="preserve">EXCEDENT(+)/DEFICIT(-) 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                    (rd.01-rd.23)   </t>
    </r>
  </si>
  <si>
    <t>Unitatea administrativ-teritorială DEJ</t>
  </si>
  <si>
    <r>
      <t xml:space="preserve">Impozit pe profit de la agenţi economici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)  </t>
    </r>
  </si>
  <si>
    <r>
      <t xml:space="preserve">Împrumuturi temporare din trezoreria statului </t>
    </r>
    <r>
      <rPr>
        <b/>
        <sz val="9"/>
        <rFont val="Arial"/>
        <family val="2"/>
      </rPr>
      <t>**)</t>
    </r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</si>
</sst>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_);\(#,##0.0\)"/>
    <numFmt numFmtId="177" formatCode="#,##0.0"/>
    <numFmt numFmtId="178" formatCode="0.0"/>
  </numFmts>
  <fonts count="10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0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1"/>
      <color indexed="10"/>
      <name val="Arial"/>
      <family val="2"/>
    </font>
    <font>
      <sz val="10"/>
      <name val="Arial-T&amp;M"/>
      <family val="0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u val="single"/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sz val="12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color indexed="12"/>
      <name val="Arial"/>
      <family val="2"/>
    </font>
    <font>
      <i/>
      <sz val="11"/>
      <color indexed="12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9"/>
      <name val="Arial (W1)"/>
      <family val="2"/>
    </font>
    <font>
      <sz val="9"/>
      <color indexed="8"/>
      <name val="Arial"/>
      <family val="2"/>
    </font>
    <font>
      <i/>
      <u val="single"/>
      <sz val="9"/>
      <name val="Arial"/>
      <family val="2"/>
    </font>
    <font>
      <strike/>
      <sz val="9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trike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4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0" borderId="2" applyNumberFormat="0" applyFill="0" applyAlignment="0" applyProtection="0"/>
    <xf numFmtId="0" fontId="9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27" borderId="3" applyNumberFormat="0" applyAlignment="0" applyProtection="0"/>
    <xf numFmtId="0" fontId="94" fillId="29" borderId="1" applyNumberFormat="0" applyAlignment="0" applyProtection="0"/>
    <xf numFmtId="0" fontId="9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8" applyNumberFormat="0" applyFill="0" applyAlignment="0" applyProtection="0"/>
    <xf numFmtId="0" fontId="103" fillId="32" borderId="9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189">
    <xf numFmtId="0" fontId="0" fillId="0" borderId="0" xfId="0" applyAlignment="1">
      <alignment/>
    </xf>
    <xf numFmtId="0" fontId="5" fillId="0" borderId="0" xfId="59" applyFont="1" applyFill="1">
      <alignment/>
      <protection/>
    </xf>
    <xf numFmtId="0" fontId="6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5" fillId="0" borderId="0" xfId="59" applyFont="1" applyFill="1" applyAlignment="1">
      <alignment horizontal="center" vertical="center"/>
      <protection/>
    </xf>
    <xf numFmtId="0" fontId="5" fillId="0" borderId="0" xfId="59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9" applyFont="1" applyFill="1">
      <alignment/>
      <protection/>
    </xf>
    <xf numFmtId="0" fontId="0" fillId="0" borderId="0" xfId="59" applyFont="1" applyFill="1" applyBorder="1" applyAlignment="1">
      <alignment horizontal="left"/>
      <protection/>
    </xf>
    <xf numFmtId="0" fontId="0" fillId="0" borderId="0" xfId="59" applyFont="1" applyFill="1" applyBorder="1" applyAlignment="1">
      <alignment/>
      <protection/>
    </xf>
    <xf numFmtId="0" fontId="5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Alignment="1">
      <alignment horizontal="right" vertical="center"/>
      <protection/>
    </xf>
    <xf numFmtId="0" fontId="0" fillId="0" borderId="0" xfId="59" applyFont="1" applyFill="1" applyAlignment="1">
      <alignment horizontal="right" vertical="center"/>
      <protection/>
    </xf>
    <xf numFmtId="0" fontId="0" fillId="0" borderId="0" xfId="59" applyFont="1" applyFill="1" applyAlignment="1">
      <alignment horizontal="right"/>
      <protection/>
    </xf>
    <xf numFmtId="0" fontId="5" fillId="0" borderId="0" xfId="59" applyFont="1" applyBorder="1" applyAlignment="1">
      <alignment horizontal="center"/>
      <protection/>
    </xf>
    <xf numFmtId="0" fontId="0" fillId="0" borderId="0" xfId="58" applyFont="1" applyFill="1">
      <alignment/>
      <protection/>
    </xf>
    <xf numFmtId="0" fontId="0" fillId="0" borderId="0" xfId="54" applyFont="1" applyFill="1">
      <alignment/>
      <protection/>
    </xf>
    <xf numFmtId="0" fontId="0" fillId="0" borderId="0" xfId="54" applyFont="1" applyFill="1" applyAlignment="1">
      <alignment horizontal="left"/>
      <protection/>
    </xf>
    <xf numFmtId="1" fontId="0" fillId="0" borderId="0" xfId="58" applyNumberFormat="1" applyFont="1" applyFill="1" applyAlignment="1">
      <alignment horizontal="center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1" fontId="5" fillId="0" borderId="11" xfId="55" applyNumberFormat="1" applyFont="1" applyFill="1" applyBorder="1" applyAlignment="1">
      <alignment horizontal="center" vertical="center" wrapText="1"/>
      <protection/>
    </xf>
    <xf numFmtId="0" fontId="27" fillId="0" borderId="0" xfId="58" applyFont="1" applyFill="1">
      <alignment/>
      <protection/>
    </xf>
    <xf numFmtId="0" fontId="17" fillId="0" borderId="0" xfId="58" applyFont="1" applyFill="1">
      <alignment/>
      <protection/>
    </xf>
    <xf numFmtId="0" fontId="0" fillId="33" borderId="0" xfId="58" applyFont="1" applyFill="1">
      <alignment/>
      <protection/>
    </xf>
    <xf numFmtId="0" fontId="27" fillId="33" borderId="0" xfId="58" applyFont="1" applyFill="1">
      <alignment/>
      <protection/>
    </xf>
    <xf numFmtId="0" fontId="0" fillId="33" borderId="12" xfId="57" applyFont="1" applyFill="1" applyBorder="1">
      <alignment/>
      <protection/>
    </xf>
    <xf numFmtId="0" fontId="9" fillId="33" borderId="0" xfId="58" applyFont="1" applyFill="1">
      <alignment/>
      <protection/>
    </xf>
    <xf numFmtId="0" fontId="9" fillId="0" borderId="0" xfId="58" applyFont="1" applyFill="1">
      <alignment/>
      <protection/>
    </xf>
    <xf numFmtId="0" fontId="18" fillId="33" borderId="0" xfId="58" applyFont="1" applyFill="1">
      <alignment/>
      <protection/>
    </xf>
    <xf numFmtId="0" fontId="23" fillId="33" borderId="0" xfId="58" applyFont="1" applyFill="1">
      <alignment/>
      <protection/>
    </xf>
    <xf numFmtId="1" fontId="0" fillId="0" borderId="0" xfId="58" applyNumberFormat="1" applyFont="1" applyFill="1">
      <alignment/>
      <protection/>
    </xf>
    <xf numFmtId="0" fontId="0" fillId="0" borderId="0" xfId="58" applyFont="1" applyFill="1" applyBorder="1">
      <alignment/>
      <protection/>
    </xf>
    <xf numFmtId="0" fontId="5" fillId="0" borderId="0" xfId="59" applyFont="1" applyFill="1" applyBorder="1" applyAlignment="1">
      <alignment horizontal="center"/>
      <protection/>
    </xf>
    <xf numFmtId="1" fontId="5" fillId="0" borderId="13" xfId="55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0" fillId="0" borderId="15" xfId="59" applyFont="1" applyBorder="1" applyAlignment="1">
      <alignment/>
      <protection/>
    </xf>
    <xf numFmtId="0" fontId="28" fillId="0" borderId="16" xfId="59" applyFont="1" applyFill="1" applyBorder="1" applyAlignment="1">
      <alignment horizontal="left" indent="6"/>
      <protection/>
    </xf>
    <xf numFmtId="0" fontId="7" fillId="0" borderId="17" xfId="59" applyFont="1" applyFill="1" applyBorder="1" applyAlignment="1">
      <alignment/>
      <protection/>
    </xf>
    <xf numFmtId="0" fontId="7" fillId="0" borderId="15" xfId="59" applyFont="1" applyFill="1" applyBorder="1" applyAlignment="1">
      <alignment horizontal="left" indent="2"/>
      <protection/>
    </xf>
    <xf numFmtId="0" fontId="7" fillId="0" borderId="16" xfId="59" applyFont="1" applyFill="1" applyBorder="1" applyAlignment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59" applyFont="1">
      <alignment/>
      <protection/>
    </xf>
    <xf numFmtId="0" fontId="0" fillId="0" borderId="0" xfId="57" applyFont="1">
      <alignment/>
      <protection/>
    </xf>
    <xf numFmtId="1" fontId="0" fillId="0" borderId="0" xfId="57" applyNumberFormat="1" applyFont="1">
      <alignment/>
      <protection/>
    </xf>
    <xf numFmtId="0" fontId="28" fillId="0" borderId="0" xfId="60" applyFont="1" applyAlignment="1">
      <alignment vertical="center"/>
      <protection/>
    </xf>
    <xf numFmtId="1" fontId="25" fillId="0" borderId="0" xfId="57" applyNumberFormat="1" applyFont="1" applyAlignment="1">
      <alignment horizontal="center"/>
      <protection/>
    </xf>
    <xf numFmtId="1" fontId="5" fillId="0" borderId="0" xfId="57" applyNumberFormat="1" applyFont="1" applyAlignment="1">
      <alignment/>
      <protection/>
    </xf>
    <xf numFmtId="1" fontId="0" fillId="0" borderId="0" xfId="57" applyNumberFormat="1" applyFont="1" applyAlignment="1">
      <alignment horizontal="center"/>
      <protection/>
    </xf>
    <xf numFmtId="1" fontId="5" fillId="0" borderId="18" xfId="57" applyNumberFormat="1" applyFont="1" applyBorder="1" applyAlignment="1" quotePrefix="1">
      <alignment/>
      <protection/>
    </xf>
    <xf numFmtId="0" fontId="0" fillId="0" borderId="19" xfId="57" applyFont="1" applyBorder="1">
      <alignment/>
      <protection/>
    </xf>
    <xf numFmtId="1" fontId="0" fillId="0" borderId="20" xfId="57" applyNumberFormat="1" applyFont="1" applyBorder="1">
      <alignment/>
      <protection/>
    </xf>
    <xf numFmtId="1" fontId="33" fillId="0" borderId="10" xfId="57" applyNumberFormat="1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15" xfId="57" applyFont="1" applyBorder="1">
      <alignment/>
      <protection/>
    </xf>
    <xf numFmtId="1" fontId="0" fillId="0" borderId="16" xfId="57" applyNumberFormat="1" applyFont="1" applyBorder="1">
      <alignment/>
      <protection/>
    </xf>
    <xf numFmtId="49" fontId="28" fillId="0" borderId="12" xfId="55" applyNumberFormat="1" applyFont="1" applyBorder="1" applyAlignment="1">
      <alignment horizontal="left"/>
      <protection/>
    </xf>
    <xf numFmtId="0" fontId="0" fillId="0" borderId="12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7" xfId="57" applyFont="1" applyBorder="1">
      <alignment/>
      <protection/>
    </xf>
    <xf numFmtId="1" fontId="0" fillId="0" borderId="16" xfId="55" applyNumberFormat="1" applyFont="1" applyBorder="1" applyAlignment="1">
      <alignment horizontal="left" indent="2"/>
      <protection/>
    </xf>
    <xf numFmtId="1" fontId="28" fillId="0" borderId="12" xfId="57" applyNumberFormat="1" applyFont="1" applyBorder="1">
      <alignment/>
      <protection/>
    </xf>
    <xf numFmtId="0" fontId="0" fillId="0" borderId="16" xfId="57" applyFont="1" applyBorder="1">
      <alignment/>
      <protection/>
    </xf>
    <xf numFmtId="1" fontId="33" fillId="0" borderId="12" xfId="57" applyNumberFormat="1" applyFont="1" applyBorder="1">
      <alignment/>
      <protection/>
    </xf>
    <xf numFmtId="0" fontId="28" fillId="0" borderId="12" xfId="59" applyFont="1" applyBorder="1" applyAlignment="1">
      <alignment horizontal="left" vertical="center"/>
      <protection/>
    </xf>
    <xf numFmtId="0" fontId="14" fillId="0" borderId="17" xfId="59" applyFont="1" applyFill="1" applyBorder="1" applyAlignment="1">
      <alignment horizontal="left" indent="2"/>
      <protection/>
    </xf>
    <xf numFmtId="0" fontId="14" fillId="0" borderId="15" xfId="59" applyFont="1" applyFill="1" applyBorder="1" applyAlignment="1">
      <alignment horizontal="left" indent="2"/>
      <protection/>
    </xf>
    <xf numFmtId="0" fontId="14" fillId="0" borderId="16" xfId="59" applyFont="1" applyFill="1" applyBorder="1" applyAlignment="1">
      <alignment horizontal="left" indent="2"/>
      <protection/>
    </xf>
    <xf numFmtId="0" fontId="28" fillId="0" borderId="12" xfId="59" applyFont="1" applyFill="1" applyBorder="1" applyAlignment="1">
      <alignment horizontal="left"/>
      <protection/>
    </xf>
    <xf numFmtId="0" fontId="33" fillId="34" borderId="12" xfId="59" applyFont="1" applyFill="1" applyBorder="1" applyAlignment="1">
      <alignment horizontal="left"/>
      <protection/>
    </xf>
    <xf numFmtId="0" fontId="34" fillId="34" borderId="12" xfId="59" applyFont="1" applyFill="1" applyBorder="1" applyAlignment="1">
      <alignment horizontal="left"/>
      <protection/>
    </xf>
    <xf numFmtId="0" fontId="14" fillId="34" borderId="17" xfId="59" applyFont="1" applyFill="1" applyBorder="1" applyAlignment="1">
      <alignment horizontal="left" indent="2"/>
      <protection/>
    </xf>
    <xf numFmtId="0" fontId="31" fillId="34" borderId="12" xfId="59" applyFont="1" applyFill="1" applyBorder="1" applyAlignment="1">
      <alignment horizontal="left"/>
      <protection/>
    </xf>
    <xf numFmtId="1" fontId="5" fillId="0" borderId="16" xfId="57" applyNumberFormat="1" applyFont="1" applyBorder="1">
      <alignment/>
      <protection/>
    </xf>
    <xf numFmtId="0" fontId="19" fillId="34" borderId="15" xfId="57" applyFont="1" applyFill="1" applyBorder="1">
      <alignment/>
      <protection/>
    </xf>
    <xf numFmtId="1" fontId="20" fillId="34" borderId="16" xfId="57" applyNumberFormat="1" applyFont="1" applyFill="1" applyBorder="1">
      <alignment/>
      <protection/>
    </xf>
    <xf numFmtId="0" fontId="19" fillId="34" borderId="17" xfId="57" applyFont="1" applyFill="1" applyBorder="1">
      <alignment/>
      <protection/>
    </xf>
    <xf numFmtId="1" fontId="34" fillId="34" borderId="12" xfId="57" applyNumberFormat="1" applyFont="1" applyFill="1" applyBorder="1">
      <alignment/>
      <protection/>
    </xf>
    <xf numFmtId="1" fontId="19" fillId="34" borderId="16" xfId="57" applyNumberFormat="1" applyFont="1" applyFill="1" applyBorder="1">
      <alignment/>
      <protection/>
    </xf>
    <xf numFmtId="1" fontId="18" fillId="0" borderId="16" xfId="57" applyNumberFormat="1" applyFont="1" applyBorder="1">
      <alignment/>
      <protection/>
    </xf>
    <xf numFmtId="1" fontId="31" fillId="0" borderId="12" xfId="57" applyNumberFormat="1" applyFont="1" applyBorder="1">
      <alignment/>
      <protection/>
    </xf>
    <xf numFmtId="1" fontId="33" fillId="34" borderId="12" xfId="57" applyNumberFormat="1" applyFont="1" applyFill="1" applyBorder="1">
      <alignment/>
      <protection/>
    </xf>
    <xf numFmtId="1" fontId="28" fillId="0" borderId="12" xfId="55" applyNumberFormat="1" applyFont="1" applyBorder="1" applyAlignment="1">
      <alignment horizontal="left"/>
      <protection/>
    </xf>
    <xf numFmtId="0" fontId="0" fillId="0" borderId="16" xfId="59" applyFont="1" applyBorder="1" applyAlignment="1">
      <alignment/>
      <protection/>
    </xf>
    <xf numFmtId="0" fontId="0" fillId="0" borderId="16" xfId="59" applyFont="1" applyBorder="1" applyAlignment="1">
      <alignment horizontal="left" indent="6"/>
      <protection/>
    </xf>
    <xf numFmtId="0" fontId="28" fillId="33" borderId="12" xfId="59" applyFont="1" applyFill="1" applyBorder="1" applyAlignment="1">
      <alignment horizontal="left"/>
      <protection/>
    </xf>
    <xf numFmtId="0" fontId="0" fillId="33" borderId="22" xfId="57" applyFont="1" applyFill="1" applyBorder="1">
      <alignment/>
      <protection/>
    </xf>
    <xf numFmtId="0" fontId="0" fillId="33" borderId="0" xfId="57" applyFont="1" applyFill="1">
      <alignment/>
      <protection/>
    </xf>
    <xf numFmtId="0" fontId="28" fillId="0" borderId="17" xfId="59" applyFont="1" applyFill="1" applyBorder="1" applyAlignment="1">
      <alignment horizontal="left" indent="6"/>
      <protection/>
    </xf>
    <xf numFmtId="0" fontId="28" fillId="0" borderId="15" xfId="59" applyFont="1" applyFill="1" applyBorder="1" applyAlignment="1">
      <alignment horizontal="left" indent="6"/>
      <protection/>
    </xf>
    <xf numFmtId="0" fontId="13" fillId="0" borderId="17" xfId="59" applyFont="1" applyFill="1" applyBorder="1" applyAlignment="1">
      <alignment horizontal="left" indent="2"/>
      <protection/>
    </xf>
    <xf numFmtId="0" fontId="13" fillId="0" borderId="15" xfId="59" applyFont="1" applyFill="1" applyBorder="1" applyAlignment="1">
      <alignment horizontal="left" indent="2"/>
      <protection/>
    </xf>
    <xf numFmtId="0" fontId="13" fillId="0" borderId="16" xfId="59" applyFont="1" applyFill="1" applyBorder="1" applyAlignment="1">
      <alignment horizontal="left" indent="2"/>
      <protection/>
    </xf>
    <xf numFmtId="0" fontId="28" fillId="0" borderId="17" xfId="59" applyFont="1" applyFill="1" applyBorder="1" applyAlignment="1">
      <alignment horizontal="left" indent="3"/>
      <protection/>
    </xf>
    <xf numFmtId="0" fontId="28" fillId="0" borderId="15" xfId="59" applyFont="1" applyFill="1" applyBorder="1" applyAlignment="1">
      <alignment horizontal="left" indent="3"/>
      <protection/>
    </xf>
    <xf numFmtId="0" fontId="28" fillId="0" borderId="16" xfId="59" applyFont="1" applyFill="1" applyBorder="1" applyAlignment="1">
      <alignment horizontal="left" indent="3"/>
      <protection/>
    </xf>
    <xf numFmtId="0" fontId="28" fillId="0" borderId="23" xfId="59" applyFont="1" applyFill="1" applyBorder="1" applyAlignment="1">
      <alignment horizontal="left" indent="3"/>
      <protection/>
    </xf>
    <xf numFmtId="0" fontId="28" fillId="0" borderId="24" xfId="59" applyFont="1" applyFill="1" applyBorder="1" applyAlignment="1">
      <alignment horizontal="left" indent="3"/>
      <protection/>
    </xf>
    <xf numFmtId="0" fontId="28" fillId="0" borderId="25" xfId="59" applyFont="1" applyFill="1" applyBorder="1" applyAlignment="1">
      <alignment horizontal="left" indent="3"/>
      <protection/>
    </xf>
    <xf numFmtId="0" fontId="28" fillId="0" borderId="13" xfId="59" applyFont="1" applyFill="1" applyBorder="1" applyAlignment="1">
      <alignment horizontal="left"/>
      <protection/>
    </xf>
    <xf numFmtId="0" fontId="0" fillId="0" borderId="13" xfId="57" applyFont="1" applyBorder="1">
      <alignment/>
      <protection/>
    </xf>
    <xf numFmtId="0" fontId="0" fillId="0" borderId="26" xfId="57" applyFont="1" applyBorder="1">
      <alignment/>
      <protection/>
    </xf>
    <xf numFmtId="0" fontId="35" fillId="0" borderId="27" xfId="59" applyFont="1" applyFill="1" applyBorder="1" applyAlignment="1">
      <alignment/>
      <protection/>
    </xf>
    <xf numFmtId="0" fontId="35" fillId="0" borderId="0" xfId="59" applyFont="1" applyFill="1" applyBorder="1" applyAlignment="1">
      <alignment/>
      <protection/>
    </xf>
    <xf numFmtId="0" fontId="5" fillId="0" borderId="0" xfId="59" applyFont="1" applyAlignment="1">
      <alignment/>
      <protection/>
    </xf>
    <xf numFmtId="0" fontId="0" fillId="0" borderId="0" xfId="55" applyFont="1" applyBorder="1" applyAlignment="1">
      <alignment/>
      <protection/>
    </xf>
    <xf numFmtId="0" fontId="5" fillId="0" borderId="28" xfId="59" applyFont="1" applyBorder="1" applyAlignment="1">
      <alignment horizontal="left"/>
      <protection/>
    </xf>
    <xf numFmtId="0" fontId="0" fillId="0" borderId="0" xfId="58" applyFont="1">
      <alignment/>
      <protection/>
    </xf>
    <xf numFmtId="0" fontId="7" fillId="0" borderId="0" xfId="59" applyFont="1" applyFill="1">
      <alignment/>
      <protection/>
    </xf>
    <xf numFmtId="0" fontId="28" fillId="0" borderId="0" xfId="59" applyFont="1" applyFill="1" applyAlignment="1">
      <alignment horizontal="left" vertical="center"/>
      <protection/>
    </xf>
    <xf numFmtId="49" fontId="7" fillId="0" borderId="29" xfId="59" applyNumberFormat="1" applyFont="1" applyFill="1" applyBorder="1" applyAlignment="1">
      <alignment/>
      <protection/>
    </xf>
    <xf numFmtId="0" fontId="36" fillId="0" borderId="0" xfId="59" applyFont="1" applyFill="1" applyBorder="1" applyAlignment="1">
      <alignment/>
      <protection/>
    </xf>
    <xf numFmtId="0" fontId="25" fillId="0" borderId="0" xfId="59" applyFont="1" applyFill="1" applyAlignment="1">
      <alignment horizontal="left" vertical="top"/>
      <protection/>
    </xf>
    <xf numFmtId="0" fontId="28" fillId="0" borderId="0" xfId="0" applyFont="1" applyAlignment="1">
      <alignment/>
    </xf>
    <xf numFmtId="0" fontId="7" fillId="0" borderId="30" xfId="48" applyFont="1" applyFill="1" applyBorder="1" applyAlignment="1">
      <alignment horizontal="left"/>
      <protection/>
    </xf>
    <xf numFmtId="0" fontId="7" fillId="0" borderId="17" xfId="48" applyFont="1" applyFill="1" applyBorder="1" applyAlignment="1">
      <alignment horizontal="left"/>
      <protection/>
    </xf>
    <xf numFmtId="0" fontId="7" fillId="0" borderId="17" xfId="48" applyFont="1" applyFill="1" applyBorder="1">
      <alignment/>
      <protection/>
    </xf>
    <xf numFmtId="0" fontId="7" fillId="0" borderId="17" xfId="48" applyFont="1" applyFill="1" applyBorder="1" applyAlignment="1">
      <alignment/>
      <protection/>
    </xf>
    <xf numFmtId="0" fontId="0" fillId="0" borderId="16" xfId="48" applyFont="1" applyBorder="1" applyAlignment="1">
      <alignment horizontal="left" indent="2"/>
      <protection/>
    </xf>
    <xf numFmtId="0" fontId="28" fillId="0" borderId="15" xfId="48" applyFont="1" applyFill="1" applyBorder="1" applyAlignment="1">
      <alignment/>
      <protection/>
    </xf>
    <xf numFmtId="0" fontId="0" fillId="0" borderId="16" xfId="48" applyFont="1" applyBorder="1" applyAlignment="1">
      <alignment horizontal="left" indent="3"/>
      <protection/>
    </xf>
    <xf numFmtId="3" fontId="7" fillId="0" borderId="17" xfId="48" applyNumberFormat="1" applyFont="1" applyFill="1" applyBorder="1">
      <alignment/>
      <protection/>
    </xf>
    <xf numFmtId="0" fontId="0" fillId="0" borderId="0" xfId="48" applyAlignment="1">
      <alignment horizontal="left"/>
      <protection/>
    </xf>
    <xf numFmtId="0" fontId="0" fillId="0" borderId="0" xfId="48" applyAlignment="1">
      <alignment/>
      <protection/>
    </xf>
    <xf numFmtId="0" fontId="5" fillId="0" borderId="13" xfId="48" applyFont="1" applyFill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28" fillId="0" borderId="15" xfId="48" applyFont="1" applyFill="1" applyBorder="1" applyAlignment="1">
      <alignment horizontal="center"/>
      <protection/>
    </xf>
    <xf numFmtId="0" fontId="12" fillId="0" borderId="16" xfId="48" applyFont="1" applyFill="1" applyBorder="1">
      <alignment/>
      <protection/>
    </xf>
    <xf numFmtId="0" fontId="28" fillId="0" borderId="16" xfId="48" applyFont="1" applyFill="1" applyBorder="1" applyAlignment="1">
      <alignment/>
      <protection/>
    </xf>
    <xf numFmtId="0" fontId="25" fillId="0" borderId="15" xfId="48" applyFont="1" applyFill="1" applyBorder="1" applyAlignment="1">
      <alignment/>
      <protection/>
    </xf>
    <xf numFmtId="0" fontId="6" fillId="0" borderId="16" xfId="48" applyFont="1" applyFill="1" applyBorder="1" applyAlignment="1">
      <alignment horizontal="center"/>
      <protection/>
    </xf>
    <xf numFmtId="0" fontId="28" fillId="0" borderId="15" xfId="48" applyFont="1" applyFill="1" applyBorder="1" applyAlignment="1">
      <alignment horizontal="left"/>
      <protection/>
    </xf>
    <xf numFmtId="0" fontId="0" fillId="0" borderId="16" xfId="48" applyFont="1" applyFill="1" applyBorder="1" applyAlignment="1">
      <alignment horizontal="center"/>
      <protection/>
    </xf>
    <xf numFmtId="0" fontId="0" fillId="0" borderId="16" xfId="48" applyFont="1" applyFill="1" applyBorder="1" applyAlignment="1">
      <alignment horizontal="left"/>
      <protection/>
    </xf>
    <xf numFmtId="0" fontId="25" fillId="0" borderId="17" xfId="48" applyFont="1" applyFill="1" applyBorder="1" applyAlignment="1">
      <alignment/>
      <protection/>
    </xf>
    <xf numFmtId="49" fontId="21" fillId="34" borderId="17" xfId="48" applyNumberFormat="1" applyFont="1" applyFill="1" applyBorder="1" applyAlignment="1">
      <alignment/>
      <protection/>
    </xf>
    <xf numFmtId="0" fontId="31" fillId="34" borderId="15" xfId="48" applyFont="1" applyFill="1" applyBorder="1" applyAlignment="1">
      <alignment horizontal="left"/>
      <protection/>
    </xf>
    <xf numFmtId="0" fontId="18" fillId="34" borderId="16" xfId="48" applyFont="1" applyFill="1" applyBorder="1" applyAlignment="1">
      <alignment horizontal="left"/>
      <protection/>
    </xf>
    <xf numFmtId="49" fontId="33" fillId="34" borderId="17" xfId="48" applyNumberFormat="1" applyFont="1" applyFill="1" applyBorder="1" applyAlignment="1">
      <alignment/>
      <protection/>
    </xf>
    <xf numFmtId="0" fontId="34" fillId="34" borderId="15" xfId="48" applyFont="1" applyFill="1" applyBorder="1" applyAlignment="1">
      <alignment horizontal="left"/>
      <protection/>
    </xf>
    <xf numFmtId="0" fontId="7" fillId="0" borderId="16" xfId="48" applyFont="1" applyFill="1" applyBorder="1" applyAlignment="1">
      <alignment horizontal="left" wrapText="1"/>
      <protection/>
    </xf>
    <xf numFmtId="0" fontId="9" fillId="0" borderId="15" xfId="48" applyFont="1" applyFill="1" applyBorder="1" applyAlignment="1">
      <alignment horizontal="center"/>
      <protection/>
    </xf>
    <xf numFmtId="0" fontId="28" fillId="0" borderId="17" xfId="48" applyNumberFormat="1" applyFont="1" applyFill="1" applyBorder="1" applyAlignment="1">
      <alignment horizontal="center"/>
      <protection/>
    </xf>
    <xf numFmtId="0" fontId="28" fillId="0" borderId="15" xfId="48" applyFont="1" applyFill="1" applyBorder="1" applyAlignment="1" quotePrefix="1">
      <alignment horizontal="left"/>
      <protection/>
    </xf>
    <xf numFmtId="0" fontId="28" fillId="0" borderId="16" xfId="48" applyFont="1" applyFill="1" applyBorder="1" applyAlignment="1" quotePrefix="1">
      <alignment horizontal="left" wrapText="1"/>
      <protection/>
    </xf>
    <xf numFmtId="0" fontId="0" fillId="0" borderId="16" xfId="48" applyFont="1" applyFill="1" applyBorder="1" applyAlignment="1" quotePrefix="1">
      <alignment horizontal="left"/>
      <protection/>
    </xf>
    <xf numFmtId="0" fontId="7" fillId="0" borderId="16" xfId="48" applyFont="1" applyFill="1" applyBorder="1" applyAlignment="1" quotePrefix="1">
      <alignment horizontal="left"/>
      <protection/>
    </xf>
    <xf numFmtId="0" fontId="0" fillId="0" borderId="16" xfId="48" applyFont="1" applyFill="1" applyBorder="1" applyAlignment="1">
      <alignment/>
      <protection/>
    </xf>
    <xf numFmtId="0" fontId="28" fillId="0" borderId="16" xfId="48" applyFont="1" applyFill="1" applyBorder="1" applyAlignment="1">
      <alignment horizontal="left"/>
      <protection/>
    </xf>
    <xf numFmtId="0" fontId="28" fillId="0" borderId="16" xfId="48" applyFont="1" applyFill="1" applyBorder="1" applyAlignment="1">
      <alignment horizontal="left" wrapText="1"/>
      <protection/>
    </xf>
    <xf numFmtId="0" fontId="9" fillId="0" borderId="15" xfId="48" applyFont="1" applyFill="1" applyBorder="1" applyAlignment="1">
      <alignment/>
      <protection/>
    </xf>
    <xf numFmtId="0" fontId="28" fillId="0" borderId="16" xfId="48" applyFont="1" applyFill="1" applyBorder="1" applyAlignment="1">
      <alignment wrapText="1"/>
      <protection/>
    </xf>
    <xf numFmtId="0" fontId="9" fillId="0" borderId="15" xfId="48" applyFont="1" applyFill="1" applyBorder="1" applyAlignment="1">
      <alignment horizontal="left"/>
      <protection/>
    </xf>
    <xf numFmtId="0" fontId="7" fillId="0" borderId="16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/>
      <protection/>
    </xf>
    <xf numFmtId="0" fontId="28" fillId="34" borderId="12" xfId="48" applyNumberFormat="1" applyFont="1" applyFill="1" applyBorder="1" applyAlignment="1">
      <alignment horizontal="left"/>
      <protection/>
    </xf>
    <xf numFmtId="0" fontId="0" fillId="0" borderId="16" xfId="48" applyFont="1" applyFill="1" applyBorder="1" applyAlignment="1">
      <alignment wrapText="1"/>
      <protection/>
    </xf>
    <xf numFmtId="0" fontId="0" fillId="33" borderId="17" xfId="48" applyFont="1" applyFill="1" applyBorder="1" applyAlignment="1">
      <alignment/>
      <protection/>
    </xf>
    <xf numFmtId="0" fontId="28" fillId="33" borderId="15" xfId="48" applyFont="1" applyFill="1" applyBorder="1" applyAlignment="1">
      <alignment horizontal="left"/>
      <protection/>
    </xf>
    <xf numFmtId="0" fontId="0" fillId="33" borderId="16" xfId="48" applyFont="1" applyFill="1" applyBorder="1" applyAlignment="1">
      <alignment/>
      <protection/>
    </xf>
    <xf numFmtId="0" fontId="14" fillId="0" borderId="15" xfId="48" applyFont="1" applyFill="1" applyBorder="1" applyAlignment="1">
      <alignment/>
      <protection/>
    </xf>
    <xf numFmtId="0" fontId="13" fillId="0" borderId="16" xfId="48" applyFont="1" applyFill="1" applyBorder="1" applyAlignment="1">
      <alignment horizontal="left"/>
      <protection/>
    </xf>
    <xf numFmtId="0" fontId="14" fillId="0" borderId="15" xfId="48" applyFont="1" applyFill="1" applyBorder="1" applyAlignment="1">
      <alignment horizontal="left"/>
      <protection/>
    </xf>
    <xf numFmtId="0" fontId="7" fillId="0" borderId="17" xfId="48" applyFont="1" applyFill="1" applyBorder="1" applyAlignment="1" quotePrefix="1">
      <alignment horizontal="left"/>
      <protection/>
    </xf>
    <xf numFmtId="49" fontId="28" fillId="0" borderId="16" xfId="48" applyNumberFormat="1" applyFont="1" applyFill="1" applyBorder="1" applyAlignment="1">
      <alignment/>
      <protection/>
    </xf>
    <xf numFmtId="0" fontId="28" fillId="34" borderId="12" xfId="48" applyFont="1" applyFill="1" applyBorder="1" applyAlignment="1">
      <alignment horizontal="left"/>
      <protection/>
    </xf>
    <xf numFmtId="0" fontId="28" fillId="0" borderId="17" xfId="48" applyFont="1" applyFill="1" applyBorder="1" applyAlignment="1">
      <alignment horizontal="left" indent="3"/>
      <protection/>
    </xf>
    <xf numFmtId="0" fontId="30" fillId="0" borderId="17" xfId="48" applyFont="1" applyFill="1" applyBorder="1" applyAlignment="1">
      <alignment horizontal="left"/>
      <protection/>
    </xf>
    <xf numFmtId="0" fontId="0" fillId="0" borderId="25" xfId="48" applyFont="1" applyBorder="1" applyAlignment="1">
      <alignment horizontal="left" indent="2"/>
      <protection/>
    </xf>
    <xf numFmtId="1" fontId="0" fillId="0" borderId="13" xfId="57" applyNumberFormat="1" applyFont="1" applyBorder="1">
      <alignment/>
      <protection/>
    </xf>
    <xf numFmtId="1" fontId="0" fillId="0" borderId="0" xfId="58" applyNumberFormat="1" applyFont="1" applyFill="1" applyAlignment="1">
      <alignment wrapText="1"/>
      <protection/>
    </xf>
    <xf numFmtId="0" fontId="0" fillId="0" borderId="0" xfId="58" applyFont="1" applyFill="1" applyAlignment="1">
      <alignment vertical="justify"/>
      <protection/>
    </xf>
    <xf numFmtId="0" fontId="28" fillId="0" borderId="12" xfId="0" applyFont="1" applyFill="1" applyBorder="1" applyAlignment="1">
      <alignment horizontal="left"/>
    </xf>
    <xf numFmtId="0" fontId="24" fillId="0" borderId="0" xfId="59" applyFont="1" applyFill="1">
      <alignment/>
      <protection/>
    </xf>
    <xf numFmtId="0" fontId="38" fillId="0" borderId="0" xfId="0" applyFont="1" applyFill="1" applyAlignment="1">
      <alignment/>
    </xf>
    <xf numFmtId="0" fontId="38" fillId="0" borderId="0" xfId="59" applyFont="1" applyFill="1">
      <alignment/>
      <protection/>
    </xf>
    <xf numFmtId="176" fontId="38" fillId="0" borderId="0" xfId="0" applyNumberFormat="1" applyFont="1" applyFill="1" applyBorder="1" applyAlignment="1" applyProtection="1">
      <alignment horizontal="left"/>
      <protection/>
    </xf>
    <xf numFmtId="176" fontId="38" fillId="0" borderId="0" xfId="0" applyNumberFormat="1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38" fillId="0" borderId="0" xfId="60" applyFont="1" applyFill="1" applyBorder="1" applyAlignment="1">
      <alignment vertical="center"/>
      <protection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 quotePrefix="1">
      <alignment/>
    </xf>
    <xf numFmtId="0" fontId="24" fillId="0" borderId="0" xfId="0" applyFont="1" applyFill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76" fontId="4" fillId="0" borderId="34" xfId="0" applyNumberFormat="1" applyFont="1" applyFill="1" applyBorder="1" applyAlignment="1" applyProtection="1">
      <alignment horizontal="center"/>
      <protection/>
    </xf>
    <xf numFmtId="176" fontId="4" fillId="0" borderId="29" xfId="0" applyNumberFormat="1" applyFont="1" applyFill="1" applyBorder="1" applyAlignment="1" applyProtection="1" quotePrefix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6" fontId="4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>
      <alignment horizontal="left" indent="4"/>
    </xf>
    <xf numFmtId="0" fontId="38" fillId="0" borderId="0" xfId="0" applyFont="1" applyFill="1" applyBorder="1" applyAlignment="1" quotePrefix="1">
      <alignment horizontal="left" indent="6"/>
    </xf>
    <xf numFmtId="0" fontId="38" fillId="0" borderId="0" xfId="0" applyFont="1" applyFill="1" applyBorder="1" applyAlignment="1">
      <alignment horizontal="center"/>
    </xf>
    <xf numFmtId="1" fontId="25" fillId="34" borderId="36" xfId="55" applyNumberFormat="1" applyFont="1" applyFill="1" applyBorder="1" applyAlignment="1">
      <alignment horizontal="center" vertical="center" wrapText="1"/>
      <protection/>
    </xf>
    <xf numFmtId="1" fontId="5" fillId="34" borderId="36" xfId="55" applyNumberFormat="1" applyFont="1" applyFill="1" applyBorder="1" applyAlignment="1">
      <alignment horizontal="center" vertical="center" wrapText="1"/>
      <protection/>
    </xf>
    <xf numFmtId="1" fontId="5" fillId="34" borderId="37" xfId="55" applyNumberFormat="1" applyFont="1" applyFill="1" applyBorder="1" applyAlignment="1">
      <alignment horizontal="center" vertical="center" wrapText="1"/>
      <protection/>
    </xf>
    <xf numFmtId="0" fontId="13" fillId="34" borderId="17" xfId="53" applyFont="1" applyFill="1" applyBorder="1" applyAlignment="1">
      <alignment vertical="center"/>
      <protection/>
    </xf>
    <xf numFmtId="0" fontId="11" fillId="34" borderId="17" xfId="53" applyFont="1" applyFill="1" applyBorder="1">
      <alignment/>
      <protection/>
    </xf>
    <xf numFmtId="49" fontId="7" fillId="34" borderId="12" xfId="53" applyNumberFormat="1" applyFont="1" applyFill="1" applyBorder="1" applyAlignment="1">
      <alignment horizontal="right"/>
      <protection/>
    </xf>
    <xf numFmtId="49" fontId="26" fillId="34" borderId="38" xfId="53" applyNumberFormat="1" applyFont="1" applyFill="1" applyBorder="1" applyAlignment="1">
      <alignment horizontal="left" vertical="center"/>
      <protection/>
    </xf>
    <xf numFmtId="49" fontId="26" fillId="34" borderId="36" xfId="53" applyNumberFormat="1" applyFont="1" applyFill="1" applyBorder="1" applyAlignment="1">
      <alignment horizontal="left" vertical="top"/>
      <protection/>
    </xf>
    <xf numFmtId="49" fontId="26" fillId="34" borderId="36" xfId="53" applyNumberFormat="1" applyFont="1" applyFill="1" applyBorder="1" applyAlignment="1">
      <alignment horizontal="right"/>
      <protection/>
    </xf>
    <xf numFmtId="0" fontId="27" fillId="34" borderId="36" xfId="58" applyFont="1" applyFill="1" applyBorder="1">
      <alignment/>
      <protection/>
    </xf>
    <xf numFmtId="0" fontId="27" fillId="34" borderId="37" xfId="58" applyFont="1" applyFill="1" applyBorder="1">
      <alignment/>
      <protection/>
    </xf>
    <xf numFmtId="49" fontId="5" fillId="34" borderId="39" xfId="53" applyNumberFormat="1" applyFont="1" applyFill="1" applyBorder="1" applyAlignment="1">
      <alignment horizontal="left" vertical="top"/>
      <protection/>
    </xf>
    <xf numFmtId="49" fontId="5" fillId="34" borderId="12" xfId="53" applyNumberFormat="1" applyFont="1" applyFill="1" applyBorder="1" applyAlignment="1">
      <alignment horizontal="left" vertical="top"/>
      <protection/>
    </xf>
    <xf numFmtId="0" fontId="0" fillId="34" borderId="12" xfId="58" applyFont="1" applyFill="1" applyBorder="1">
      <alignment/>
      <protection/>
    </xf>
    <xf numFmtId="0" fontId="0" fillId="34" borderId="40" xfId="58" applyFont="1" applyFill="1" applyBorder="1">
      <alignment/>
      <protection/>
    </xf>
    <xf numFmtId="0" fontId="5" fillId="34" borderId="17" xfId="53" applyFont="1" applyFill="1" applyBorder="1">
      <alignment/>
      <protection/>
    </xf>
    <xf numFmtId="0" fontId="0" fillId="34" borderId="16" xfId="53" applyFont="1" applyFill="1" applyBorder="1">
      <alignment/>
      <protection/>
    </xf>
    <xf numFmtId="49" fontId="28" fillId="34" borderId="12" xfId="53" applyNumberFormat="1" applyFont="1" applyFill="1" applyBorder="1" applyAlignment="1">
      <alignment horizontal="right"/>
      <protection/>
    </xf>
    <xf numFmtId="0" fontId="15" fillId="34" borderId="17" xfId="53" applyFont="1" applyFill="1" applyBorder="1">
      <alignment/>
      <protection/>
    </xf>
    <xf numFmtId="0" fontId="17" fillId="34" borderId="16" xfId="53" applyFont="1" applyFill="1" applyBorder="1">
      <alignment/>
      <protection/>
    </xf>
    <xf numFmtId="49" fontId="29" fillId="34" borderId="12" xfId="53" applyNumberFormat="1" applyFont="1" applyFill="1" applyBorder="1" applyAlignment="1">
      <alignment horizontal="right"/>
      <protection/>
    </xf>
    <xf numFmtId="0" fontId="17" fillId="34" borderId="12" xfId="58" applyFont="1" applyFill="1" applyBorder="1">
      <alignment/>
      <protection/>
    </xf>
    <xf numFmtId="0" fontId="17" fillId="34" borderId="40" xfId="58" applyFont="1" applyFill="1" applyBorder="1">
      <alignment/>
      <protection/>
    </xf>
    <xf numFmtId="0" fontId="0" fillId="34" borderId="12" xfId="58" applyFont="1" applyFill="1" applyBorder="1" applyAlignment="1">
      <alignment horizontal="center" vertical="center"/>
      <protection/>
    </xf>
    <xf numFmtId="0" fontId="0" fillId="34" borderId="40" xfId="58" applyFont="1" applyFill="1" applyBorder="1" applyAlignment="1">
      <alignment horizontal="center" vertical="center"/>
      <protection/>
    </xf>
    <xf numFmtId="0" fontId="0" fillId="34" borderId="12" xfId="58" applyFont="1" applyFill="1" applyBorder="1" applyAlignment="1">
      <alignment horizontal="center"/>
      <protection/>
    </xf>
    <xf numFmtId="0" fontId="0" fillId="34" borderId="40" xfId="58" applyFont="1" applyFill="1" applyBorder="1" applyAlignment="1">
      <alignment horizontal="center"/>
      <protection/>
    </xf>
    <xf numFmtId="49" fontId="5" fillId="34" borderId="17" xfId="53" applyNumberFormat="1" applyFont="1" applyFill="1" applyBorder="1" applyAlignment="1">
      <alignment horizontal="left" vertical="top"/>
      <protection/>
    </xf>
    <xf numFmtId="49" fontId="0" fillId="34" borderId="16" xfId="53" applyNumberFormat="1" applyFont="1" applyFill="1" applyBorder="1" applyAlignment="1">
      <alignment horizontal="left" vertical="top"/>
      <protection/>
    </xf>
    <xf numFmtId="49" fontId="5" fillId="34" borderId="17" xfId="53" applyNumberFormat="1" applyFont="1" applyFill="1" applyBorder="1" applyAlignment="1" quotePrefix="1">
      <alignment horizontal="left" vertical="top"/>
      <protection/>
    </xf>
    <xf numFmtId="49" fontId="0" fillId="34" borderId="16" xfId="53" applyNumberFormat="1" applyFont="1" applyFill="1" applyBorder="1" applyAlignment="1" quotePrefix="1">
      <alignment horizontal="left" vertical="top"/>
      <protection/>
    </xf>
    <xf numFmtId="49" fontId="0" fillId="34" borderId="16" xfId="53" applyNumberFormat="1" applyFont="1" applyFill="1" applyBorder="1" applyAlignment="1">
      <alignment horizontal="left" vertical="top" wrapText="1"/>
      <protection/>
    </xf>
    <xf numFmtId="0" fontId="17" fillId="34" borderId="16" xfId="53" applyFont="1" applyFill="1" applyBorder="1" applyAlignment="1">
      <alignment/>
      <protection/>
    </xf>
    <xf numFmtId="1" fontId="17" fillId="34" borderId="12" xfId="58" applyNumberFormat="1" applyFont="1" applyFill="1" applyBorder="1" applyAlignment="1" quotePrefix="1">
      <alignment horizontal="right"/>
      <protection/>
    </xf>
    <xf numFmtId="0" fontId="30" fillId="34" borderId="12" xfId="58" applyFont="1" applyFill="1" applyBorder="1" applyAlignment="1">
      <alignment horizontal="center" vertical="center"/>
      <protection/>
    </xf>
    <xf numFmtId="0" fontId="30" fillId="34" borderId="40" xfId="58" applyFont="1" applyFill="1" applyBorder="1" applyAlignment="1">
      <alignment horizontal="center" vertical="center"/>
      <protection/>
    </xf>
    <xf numFmtId="49" fontId="26" fillId="34" borderId="12" xfId="53" applyNumberFormat="1" applyFont="1" applyFill="1" applyBorder="1" applyAlignment="1">
      <alignment horizontal="right"/>
      <protection/>
    </xf>
    <xf numFmtId="0" fontId="27" fillId="34" borderId="12" xfId="58" applyFont="1" applyFill="1" applyBorder="1">
      <alignment/>
      <protection/>
    </xf>
    <xf numFmtId="0" fontId="27" fillId="34" borderId="40" xfId="58" applyFont="1" applyFill="1" applyBorder="1">
      <alignment/>
      <protection/>
    </xf>
    <xf numFmtId="49" fontId="5" fillId="34" borderId="17" xfId="53" applyNumberFormat="1" applyFont="1" applyFill="1" applyBorder="1" applyAlignment="1">
      <alignment horizontal="left" vertical="center"/>
      <protection/>
    </xf>
    <xf numFmtId="0" fontId="0" fillId="34" borderId="16" xfId="53" applyFont="1" applyFill="1" applyBorder="1" applyAlignment="1">
      <alignment wrapText="1"/>
      <protection/>
    </xf>
    <xf numFmtId="0" fontId="5" fillId="34" borderId="16" xfId="53" applyFont="1" applyFill="1" applyBorder="1">
      <alignment/>
      <protection/>
    </xf>
    <xf numFmtId="175" fontId="5" fillId="34" borderId="17" xfId="74" applyFont="1" applyFill="1" applyBorder="1" applyAlignment="1">
      <alignment horizontal="left" vertical="top"/>
    </xf>
    <xf numFmtId="0" fontId="5" fillId="34" borderId="17" xfId="53" applyFont="1" applyFill="1" applyBorder="1" applyAlignment="1">
      <alignment/>
      <protection/>
    </xf>
    <xf numFmtId="49" fontId="5" fillId="34" borderId="15" xfId="53" applyNumberFormat="1" applyFont="1" applyFill="1" applyBorder="1" applyAlignment="1">
      <alignment horizontal="left" vertical="top"/>
      <protection/>
    </xf>
    <xf numFmtId="0" fontId="0" fillId="34" borderId="12" xfId="59" applyFont="1" applyFill="1" applyBorder="1" applyAlignment="1">
      <alignment horizontal="right"/>
      <protection/>
    </xf>
    <xf numFmtId="49" fontId="26" fillId="34" borderId="17" xfId="53" applyNumberFormat="1" applyFont="1" applyFill="1" applyBorder="1" applyAlignment="1">
      <alignment horizontal="left" vertical="top"/>
      <protection/>
    </xf>
    <xf numFmtId="49" fontId="26" fillId="34" borderId="16" xfId="53" applyNumberFormat="1" applyFont="1" applyFill="1" applyBorder="1" applyAlignment="1">
      <alignment horizontal="left" vertical="top"/>
      <protection/>
    </xf>
    <xf numFmtId="0" fontId="0" fillId="34" borderId="16" xfId="53" applyFont="1" applyFill="1" applyBorder="1" applyAlignment="1">
      <alignment/>
      <protection/>
    </xf>
    <xf numFmtId="49" fontId="5" fillId="34" borderId="17" xfId="53" applyNumberFormat="1" applyFont="1" applyFill="1" applyBorder="1">
      <alignment/>
      <protection/>
    </xf>
    <xf numFmtId="49" fontId="5" fillId="34" borderId="16" xfId="53" applyNumberFormat="1" applyFont="1" applyFill="1" applyBorder="1">
      <alignment/>
      <protection/>
    </xf>
    <xf numFmtId="0" fontId="0" fillId="34" borderId="12" xfId="53" applyNumberFormat="1" applyFont="1" applyFill="1" applyBorder="1" applyAlignment="1">
      <alignment horizontal="right"/>
      <protection/>
    </xf>
    <xf numFmtId="49" fontId="27" fillId="34" borderId="16" xfId="53" applyNumberFormat="1" applyFont="1" applyFill="1" applyBorder="1" applyAlignment="1">
      <alignment horizontal="left" vertical="top"/>
      <protection/>
    </xf>
    <xf numFmtId="49" fontId="7" fillId="34" borderId="12" xfId="0" applyNumberFormat="1" applyFont="1" applyFill="1" applyBorder="1" applyAlignment="1">
      <alignment horizontal="left" vertical="top"/>
    </xf>
    <xf numFmtId="49" fontId="7" fillId="34" borderId="12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/>
    </xf>
    <xf numFmtId="49" fontId="26" fillId="34" borderId="17" xfId="53" applyNumberFormat="1" applyFont="1" applyFill="1" applyBorder="1" applyAlignment="1">
      <alignment horizontal="left"/>
      <protection/>
    </xf>
    <xf numFmtId="0" fontId="5" fillId="34" borderId="16" xfId="53" applyFont="1" applyFill="1" applyBorder="1" applyAlignment="1">
      <alignment/>
      <protection/>
    </xf>
    <xf numFmtId="49" fontId="26" fillId="34" borderId="12" xfId="53" applyNumberFormat="1" applyFont="1" applyFill="1" applyBorder="1" applyAlignment="1">
      <alignment horizontal="right" vertical="center"/>
      <protection/>
    </xf>
    <xf numFmtId="49" fontId="5" fillId="34" borderId="41" xfId="53" applyNumberFormat="1" applyFont="1" applyFill="1" applyBorder="1" applyAlignment="1">
      <alignment horizontal="left" vertical="top"/>
      <protection/>
    </xf>
    <xf numFmtId="0" fontId="0" fillId="34" borderId="42" xfId="53" applyFont="1" applyFill="1" applyBorder="1">
      <alignment/>
      <protection/>
    </xf>
    <xf numFmtId="49" fontId="7" fillId="34" borderId="43" xfId="53" applyNumberFormat="1" applyFont="1" applyFill="1" applyBorder="1" applyAlignment="1">
      <alignment horizontal="right"/>
      <protection/>
    </xf>
    <xf numFmtId="0" fontId="0" fillId="34" borderId="43" xfId="58" applyFont="1" applyFill="1" applyBorder="1">
      <alignment/>
      <protection/>
    </xf>
    <xf numFmtId="0" fontId="0" fillId="34" borderId="44" xfId="58" applyFont="1" applyFill="1" applyBorder="1">
      <alignment/>
      <protection/>
    </xf>
    <xf numFmtId="0" fontId="0" fillId="34" borderId="12" xfId="57" applyFont="1" applyFill="1" applyBorder="1">
      <alignment/>
      <protection/>
    </xf>
    <xf numFmtId="0" fontId="0" fillId="34" borderId="17" xfId="53" applyFont="1" applyFill="1" applyBorder="1">
      <alignment/>
      <protection/>
    </xf>
    <xf numFmtId="0" fontId="9" fillId="34" borderId="17" xfId="53" applyFont="1" applyFill="1" applyBorder="1">
      <alignment/>
      <protection/>
    </xf>
    <xf numFmtId="0" fontId="9" fillId="34" borderId="16" xfId="53" applyFont="1" applyFill="1" applyBorder="1" applyAlignment="1">
      <alignment wrapText="1"/>
      <protection/>
    </xf>
    <xf numFmtId="49" fontId="14" fillId="34" borderId="12" xfId="53" applyNumberFormat="1" applyFont="1" applyFill="1" applyBorder="1" applyAlignment="1">
      <alignment horizontal="right"/>
      <protection/>
    </xf>
    <xf numFmtId="0" fontId="9" fillId="34" borderId="12" xfId="58" applyFont="1" applyFill="1" applyBorder="1">
      <alignment/>
      <protection/>
    </xf>
    <xf numFmtId="0" fontId="9" fillId="34" borderId="40" xfId="58" applyFont="1" applyFill="1" applyBorder="1">
      <alignment/>
      <protection/>
    </xf>
    <xf numFmtId="49" fontId="13" fillId="34" borderId="12" xfId="53" applyNumberFormat="1" applyFont="1" applyFill="1" applyBorder="1" applyAlignment="1">
      <alignment horizontal="right"/>
      <protection/>
    </xf>
    <xf numFmtId="49" fontId="5" fillId="34" borderId="17" xfId="53" applyNumberFormat="1" applyFont="1" applyFill="1" applyBorder="1" applyAlignment="1">
      <alignment horizontal="center"/>
      <protection/>
    </xf>
    <xf numFmtId="0" fontId="0" fillId="34" borderId="0" xfId="58" applyFont="1" applyFill="1">
      <alignment/>
      <protection/>
    </xf>
    <xf numFmtId="0" fontId="0" fillId="34" borderId="12" xfId="53" applyFont="1" applyFill="1" applyBorder="1">
      <alignment/>
      <protection/>
    </xf>
    <xf numFmtId="0" fontId="5" fillId="34" borderId="17" xfId="53" applyFont="1" applyFill="1" applyBorder="1" applyAlignment="1">
      <alignment horizontal="left" vertical="center"/>
      <protection/>
    </xf>
    <xf numFmtId="0" fontId="0" fillId="34" borderId="16" xfId="53" applyFont="1" applyFill="1" applyBorder="1" applyAlignment="1">
      <alignment horizontal="left" vertical="center"/>
      <protection/>
    </xf>
    <xf numFmtId="0" fontId="0" fillId="34" borderId="12" xfId="58" applyFont="1" applyFill="1" applyBorder="1" applyAlignment="1">
      <alignment horizontal="right"/>
      <protection/>
    </xf>
    <xf numFmtId="0" fontId="5" fillId="34" borderId="15" xfId="53" applyFont="1" applyFill="1" applyBorder="1">
      <alignment/>
      <protection/>
    </xf>
    <xf numFmtId="0" fontId="5" fillId="34" borderId="15" xfId="53" applyFont="1" applyFill="1" applyBorder="1" applyAlignment="1">
      <alignment/>
      <protection/>
    </xf>
    <xf numFmtId="0" fontId="13" fillId="34" borderId="17" xfId="53" applyFont="1" applyFill="1" applyBorder="1">
      <alignment/>
      <protection/>
    </xf>
    <xf numFmtId="49" fontId="16" fillId="34" borderId="16" xfId="53" applyNumberFormat="1" applyFont="1" applyFill="1" applyBorder="1" applyAlignment="1">
      <alignment horizontal="left" vertical="top"/>
      <protection/>
    </xf>
    <xf numFmtId="0" fontId="16" fillId="34" borderId="17" xfId="53" applyFont="1" applyFill="1" applyBorder="1">
      <alignment/>
      <protection/>
    </xf>
    <xf numFmtId="49" fontId="26" fillId="34" borderId="17" xfId="53" applyNumberFormat="1" applyFont="1" applyFill="1" applyBorder="1" applyAlignment="1" quotePrefix="1">
      <alignment horizontal="left" vertical="top"/>
      <protection/>
    </xf>
    <xf numFmtId="0" fontId="0" fillId="34" borderId="12" xfId="53" applyFont="1" applyFill="1" applyBorder="1" applyAlignment="1">
      <alignment horizontal="right"/>
      <protection/>
    </xf>
    <xf numFmtId="0" fontId="26" fillId="34" borderId="17" xfId="53" applyFont="1" applyFill="1" applyBorder="1">
      <alignment/>
      <protection/>
    </xf>
    <xf numFmtId="49" fontId="26" fillId="34" borderId="43" xfId="53" applyNumberFormat="1" applyFont="1" applyFill="1" applyBorder="1" applyAlignment="1">
      <alignment horizontal="right"/>
      <protection/>
    </xf>
    <xf numFmtId="0" fontId="27" fillId="34" borderId="43" xfId="58" applyFont="1" applyFill="1" applyBorder="1">
      <alignment/>
      <protection/>
    </xf>
    <xf numFmtId="0" fontId="27" fillId="34" borderId="44" xfId="58" applyFont="1" applyFill="1" applyBorder="1">
      <alignment/>
      <protection/>
    </xf>
    <xf numFmtId="0" fontId="25" fillId="34" borderId="15" xfId="58" applyFont="1" applyFill="1" applyBorder="1" applyAlignment="1">
      <alignment horizontal="center" vertical="center"/>
      <protection/>
    </xf>
    <xf numFmtId="49" fontId="25" fillId="34" borderId="12" xfId="53" applyNumberFormat="1" applyFont="1" applyFill="1" applyBorder="1" applyAlignment="1">
      <alignment horizontal="right"/>
      <protection/>
    </xf>
    <xf numFmtId="0" fontId="18" fillId="34" borderId="17" xfId="53" applyFont="1" applyFill="1" applyBorder="1">
      <alignment/>
      <protection/>
    </xf>
    <xf numFmtId="49" fontId="18" fillId="34" borderId="16" xfId="53" applyNumberFormat="1" applyFont="1" applyFill="1" applyBorder="1" applyAlignment="1">
      <alignment horizontal="left" vertical="top"/>
      <protection/>
    </xf>
    <xf numFmtId="49" fontId="31" fillId="34" borderId="12" xfId="53" applyNumberFormat="1" applyFont="1" applyFill="1" applyBorder="1" applyAlignment="1">
      <alignment horizontal="right"/>
      <protection/>
    </xf>
    <xf numFmtId="0" fontId="18" fillId="34" borderId="12" xfId="58" applyFont="1" applyFill="1" applyBorder="1">
      <alignment/>
      <protection/>
    </xf>
    <xf numFmtId="0" fontId="18" fillId="34" borderId="40" xfId="58" applyFont="1" applyFill="1" applyBorder="1">
      <alignment/>
      <protection/>
    </xf>
    <xf numFmtId="0" fontId="23" fillId="34" borderId="39" xfId="53" applyFont="1" applyFill="1" applyBorder="1">
      <alignment/>
      <protection/>
    </xf>
    <xf numFmtId="0" fontId="14" fillId="34" borderId="12" xfId="0" applyFont="1" applyFill="1" applyBorder="1" applyAlignment="1">
      <alignment wrapText="1"/>
    </xf>
    <xf numFmtId="0" fontId="23" fillId="34" borderId="12" xfId="58" applyFont="1" applyFill="1" applyBorder="1">
      <alignment/>
      <protection/>
    </xf>
    <xf numFmtId="0" fontId="23" fillId="34" borderId="40" xfId="58" applyFont="1" applyFill="1" applyBorder="1">
      <alignment/>
      <protection/>
    </xf>
    <xf numFmtId="0" fontId="23" fillId="34" borderId="45" xfId="53" applyFont="1" applyFill="1" applyBorder="1">
      <alignment/>
      <protection/>
    </xf>
    <xf numFmtId="0" fontId="14" fillId="34" borderId="46" xfId="0" applyFont="1" applyFill="1" applyBorder="1" applyAlignment="1">
      <alignment wrapText="1"/>
    </xf>
    <xf numFmtId="0" fontId="23" fillId="34" borderId="47" xfId="53" applyFont="1" applyFill="1" applyBorder="1">
      <alignment/>
      <protection/>
    </xf>
    <xf numFmtId="0" fontId="14" fillId="34" borderId="16" xfId="0" applyFont="1" applyFill="1" applyBorder="1" applyAlignment="1">
      <alignment wrapText="1"/>
    </xf>
    <xf numFmtId="0" fontId="23" fillId="34" borderId="32" xfId="53" applyFont="1" applyFill="1" applyBorder="1">
      <alignment/>
      <protection/>
    </xf>
    <xf numFmtId="0" fontId="14" fillId="34" borderId="0" xfId="0" applyFont="1" applyFill="1" applyAlignment="1">
      <alignment wrapText="1"/>
    </xf>
    <xf numFmtId="0" fontId="23" fillId="34" borderId="15" xfId="53" applyFont="1" applyFill="1" applyBorder="1">
      <alignment/>
      <protection/>
    </xf>
    <xf numFmtId="49" fontId="5" fillId="34" borderId="16" xfId="53" applyNumberFormat="1" applyFont="1" applyFill="1" applyBorder="1" applyAlignment="1">
      <alignment horizontal="left" vertical="top"/>
      <protection/>
    </xf>
    <xf numFmtId="49" fontId="0" fillId="34" borderId="15" xfId="53" applyNumberFormat="1" applyFont="1" applyFill="1" applyBorder="1" applyAlignment="1">
      <alignment horizontal="left" vertical="top"/>
      <protection/>
    </xf>
    <xf numFmtId="49" fontId="5" fillId="34" borderId="15" xfId="53" applyNumberFormat="1" applyFont="1" applyFill="1" applyBorder="1" applyAlignment="1">
      <alignment horizontal="center"/>
      <protection/>
    </xf>
    <xf numFmtId="49" fontId="28" fillId="34" borderId="16" xfId="53" applyNumberFormat="1" applyFont="1" applyFill="1" applyBorder="1" applyAlignment="1">
      <alignment horizontal="right"/>
      <protection/>
    </xf>
    <xf numFmtId="0" fontId="25" fillId="34" borderId="16" xfId="0" applyFont="1" applyFill="1" applyBorder="1" applyAlignment="1" quotePrefix="1">
      <alignment/>
    </xf>
    <xf numFmtId="0" fontId="0" fillId="34" borderId="16" xfId="58" applyFont="1" applyFill="1" applyBorder="1">
      <alignment/>
      <protection/>
    </xf>
    <xf numFmtId="0" fontId="28" fillId="34" borderId="12" xfId="0" applyFont="1" applyFill="1" applyBorder="1" applyAlignment="1">
      <alignment horizontal="left" wrapText="1" indent="2"/>
    </xf>
    <xf numFmtId="0" fontId="0" fillId="34" borderId="12" xfId="0" applyFont="1" applyFill="1" applyBorder="1" applyAlignment="1" quotePrefix="1">
      <alignment horizontal="right"/>
    </xf>
    <xf numFmtId="0" fontId="0" fillId="34" borderId="12" xfId="0" applyFont="1" applyFill="1" applyBorder="1" applyAlignment="1">
      <alignment horizontal="right"/>
    </xf>
    <xf numFmtId="0" fontId="0" fillId="34" borderId="47" xfId="58" applyFont="1" applyFill="1" applyBorder="1" applyAlignment="1">
      <alignment horizontal="center"/>
      <protection/>
    </xf>
    <xf numFmtId="0" fontId="7" fillId="34" borderId="16" xfId="0" applyFont="1" applyFill="1" applyBorder="1" applyAlignment="1">
      <alignment/>
    </xf>
    <xf numFmtId="0" fontId="28" fillId="34" borderId="12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left" wrapText="1"/>
    </xf>
    <xf numFmtId="49" fontId="10" fillId="34" borderId="16" xfId="53" applyNumberFormat="1" applyFont="1" applyFill="1" applyBorder="1" applyAlignment="1">
      <alignment horizontal="left" vertical="top"/>
      <protection/>
    </xf>
    <xf numFmtId="0" fontId="7" fillId="34" borderId="12" xfId="53" applyFont="1" applyFill="1" applyBorder="1" applyAlignment="1">
      <alignment horizontal="right"/>
      <protection/>
    </xf>
    <xf numFmtId="0" fontId="28" fillId="34" borderId="12" xfId="53" applyFont="1" applyFill="1" applyBorder="1" applyAlignment="1">
      <alignment horizontal="right"/>
      <protection/>
    </xf>
    <xf numFmtId="49" fontId="15" fillId="34" borderId="17" xfId="53" applyNumberFormat="1" applyFont="1" applyFill="1" applyBorder="1" applyAlignment="1">
      <alignment horizontal="left" vertical="top"/>
      <protection/>
    </xf>
    <xf numFmtId="49" fontId="5" fillId="34" borderId="17" xfId="53" applyNumberFormat="1" applyFont="1" applyFill="1" applyBorder="1" applyAlignment="1">
      <alignment vertical="top"/>
      <protection/>
    </xf>
    <xf numFmtId="49" fontId="5" fillId="34" borderId="16" xfId="53" applyNumberFormat="1" applyFont="1" applyFill="1" applyBorder="1" applyAlignment="1">
      <alignment vertical="top"/>
      <protection/>
    </xf>
    <xf numFmtId="49" fontId="28" fillId="34" borderId="43" xfId="53" applyNumberFormat="1" applyFont="1" applyFill="1" applyBorder="1" applyAlignment="1">
      <alignment horizontal="right"/>
      <protection/>
    </xf>
    <xf numFmtId="0" fontId="7" fillId="34" borderId="43" xfId="58" applyFont="1" applyFill="1" applyBorder="1" applyAlignment="1">
      <alignment horizontal="right"/>
      <protection/>
    </xf>
    <xf numFmtId="49" fontId="25" fillId="34" borderId="43" xfId="53" applyNumberFormat="1" applyFont="1" applyFill="1" applyBorder="1" applyAlignment="1">
      <alignment horizontal="right"/>
      <protection/>
    </xf>
    <xf numFmtId="0" fontId="0" fillId="34" borderId="23" xfId="58" applyFont="1" applyFill="1" applyBorder="1">
      <alignment/>
      <protection/>
    </xf>
    <xf numFmtId="1" fontId="0" fillId="34" borderId="25" xfId="58" applyNumberFormat="1" applyFont="1" applyFill="1" applyBorder="1">
      <alignment/>
      <protection/>
    </xf>
    <xf numFmtId="0" fontId="0" fillId="34" borderId="13" xfId="58" applyFont="1" applyFill="1" applyBorder="1" applyAlignment="1">
      <alignment horizontal="right"/>
      <protection/>
    </xf>
    <xf numFmtId="0" fontId="0" fillId="34" borderId="13" xfId="58" applyFont="1" applyFill="1" applyBorder="1">
      <alignment/>
      <protection/>
    </xf>
    <xf numFmtId="0" fontId="0" fillId="34" borderId="14" xfId="58" applyFont="1" applyFill="1" applyBorder="1">
      <alignment/>
      <protection/>
    </xf>
    <xf numFmtId="0" fontId="38" fillId="0" borderId="0" xfId="0" applyFont="1" applyFill="1" applyBorder="1" applyAlignment="1">
      <alignment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25" fillId="0" borderId="0" xfId="59" applyFont="1" applyFill="1">
      <alignment/>
      <protection/>
    </xf>
    <xf numFmtId="0" fontId="6" fillId="0" borderId="0" xfId="59" applyFont="1" applyFill="1" applyAlignment="1">
      <alignment horizontal="left" vertical="center"/>
      <protection/>
    </xf>
    <xf numFmtId="0" fontId="6" fillId="0" borderId="0" xfId="59" applyFont="1" applyFill="1" applyBorder="1">
      <alignment/>
      <protection/>
    </xf>
    <xf numFmtId="0" fontId="25" fillId="0" borderId="0" xfId="59" applyFont="1" applyFill="1" applyBorder="1" applyAlignment="1" quotePrefix="1">
      <alignment horizontal="center"/>
      <protection/>
    </xf>
    <xf numFmtId="0" fontId="25" fillId="0" borderId="0" xfId="0" applyFont="1" applyFill="1" applyAlignment="1">
      <alignment/>
    </xf>
    <xf numFmtId="49" fontId="5" fillId="0" borderId="29" xfId="0" applyNumberFormat="1" applyFont="1" applyFill="1" applyBorder="1" applyAlignment="1">
      <alignment horizontal="left"/>
    </xf>
    <xf numFmtId="0" fontId="0" fillId="0" borderId="29" xfId="59" applyFont="1" applyFill="1" applyBorder="1" applyAlignment="1">
      <alignment horizontal="right"/>
      <protection/>
    </xf>
    <xf numFmtId="0" fontId="0" fillId="0" borderId="29" xfId="59" applyFont="1" applyFill="1" applyBorder="1" applyAlignment="1">
      <alignment horizontal="left" indent="3"/>
      <protection/>
    </xf>
    <xf numFmtId="0" fontId="0" fillId="0" borderId="29" xfId="59" applyFont="1" applyFill="1" applyBorder="1">
      <alignment/>
      <protection/>
    </xf>
    <xf numFmtId="0" fontId="9" fillId="0" borderId="29" xfId="59" applyFont="1" applyFill="1" applyBorder="1" applyAlignment="1">
      <alignment horizontal="left" indent="2"/>
      <protection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9" fillId="0" borderId="29" xfId="59" applyFont="1" applyFill="1" applyBorder="1" applyAlignment="1">
      <alignment horizontal="right"/>
      <protection/>
    </xf>
    <xf numFmtId="0" fontId="0" fillId="0" borderId="29" xfId="59" applyFont="1" applyFill="1" applyBorder="1" applyAlignment="1">
      <alignment horizontal="left" indent="4"/>
      <protection/>
    </xf>
    <xf numFmtId="0" fontId="5" fillId="0" borderId="29" xfId="0" applyFont="1" applyFill="1" applyBorder="1" applyAlignment="1">
      <alignment horizontal="left" wrapText="1"/>
    </xf>
    <xf numFmtId="0" fontId="5" fillId="0" borderId="29" xfId="59" applyFont="1" applyFill="1" applyBorder="1" applyAlignment="1">
      <alignment horizontal="right"/>
      <protection/>
    </xf>
    <xf numFmtId="49" fontId="5" fillId="0" borderId="29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left"/>
    </xf>
    <xf numFmtId="0" fontId="9" fillId="0" borderId="29" xfId="59" applyFont="1" applyFill="1" applyBorder="1" applyAlignment="1">
      <alignment horizontal="left" indent="4"/>
      <protection/>
    </xf>
    <xf numFmtId="49" fontId="9" fillId="0" borderId="29" xfId="0" applyNumberFormat="1" applyFont="1" applyFill="1" applyBorder="1" applyAlignment="1">
      <alignment/>
    </xf>
    <xf numFmtId="0" fontId="0" fillId="0" borderId="29" xfId="59" applyFont="1" applyFill="1" applyBorder="1" applyAlignment="1">
      <alignment horizontal="left" indent="5"/>
      <protection/>
    </xf>
    <xf numFmtId="0" fontId="0" fillId="0" borderId="29" xfId="59" applyFont="1" applyFill="1" applyBorder="1" applyAlignment="1" quotePrefix="1">
      <alignment horizontal="right"/>
      <protection/>
    </xf>
    <xf numFmtId="0" fontId="0" fillId="0" borderId="29" xfId="0" applyNumberFormat="1" applyFont="1" applyFill="1" applyBorder="1" applyAlignment="1">
      <alignment horizontal="fill" wrapText="1"/>
    </xf>
    <xf numFmtId="0" fontId="0" fillId="0" borderId="29" xfId="0" applyFont="1" applyFill="1" applyBorder="1" applyAlignment="1" quotePrefix="1">
      <alignment horizontal="left"/>
    </xf>
    <xf numFmtId="0" fontId="0" fillId="0" borderId="29" xfId="0" applyFont="1" applyFill="1" applyBorder="1" applyAlignment="1" quotePrefix="1">
      <alignment horizontal="left" wrapText="1"/>
    </xf>
    <xf numFmtId="0" fontId="5" fillId="0" borderId="29" xfId="0" applyFont="1" applyFill="1" applyBorder="1" applyAlignment="1" quotePrefix="1">
      <alignment horizontal="left"/>
    </xf>
    <xf numFmtId="0" fontId="0" fillId="0" borderId="29" xfId="59" applyFont="1" applyFill="1" applyBorder="1" applyAlignment="1">
      <alignment horizontal="left" indent="6"/>
      <protection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0" fillId="0" borderId="29" xfId="59" applyFont="1" applyFill="1" applyBorder="1" applyAlignment="1">
      <alignment/>
      <protection/>
    </xf>
    <xf numFmtId="0" fontId="11" fillId="0" borderId="29" xfId="59" applyFont="1" applyFill="1" applyBorder="1" applyAlignment="1">
      <alignment horizontal="left" indent="2"/>
      <protection/>
    </xf>
    <xf numFmtId="0" fontId="5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left" indent="3"/>
    </xf>
    <xf numFmtId="0" fontId="15" fillId="0" borderId="29" xfId="0" applyFont="1" applyFill="1" applyBorder="1" applyAlignment="1">
      <alignment horizontal="left"/>
    </xf>
    <xf numFmtId="0" fontId="5" fillId="0" borderId="29" xfId="59" applyFont="1" applyFill="1" applyBorder="1" applyAlignment="1">
      <alignment horizontal="left" indent="2"/>
      <protection/>
    </xf>
    <xf numFmtId="0" fontId="5" fillId="0" borderId="29" xfId="59" applyFont="1" applyFill="1" applyBorder="1" applyAlignment="1">
      <alignment vertical="center"/>
      <protection/>
    </xf>
    <xf numFmtId="0" fontId="5" fillId="0" borderId="29" xfId="59" applyFont="1" applyFill="1" applyBorder="1" applyAlignment="1">
      <alignment horizontal="center" vertical="center"/>
      <protection/>
    </xf>
    <xf numFmtId="0" fontId="5" fillId="0" borderId="29" xfId="59" applyFont="1" applyFill="1" applyBorder="1" applyAlignment="1">
      <alignment horizontal="right" vertical="center"/>
      <protection/>
    </xf>
    <xf numFmtId="0" fontId="5" fillId="0" borderId="29" xfId="59" applyFont="1" applyFill="1" applyBorder="1" applyAlignment="1" applyProtection="1">
      <alignment horizontal="right"/>
      <protection/>
    </xf>
    <xf numFmtId="49" fontId="5" fillId="0" borderId="29" xfId="0" applyNumberFormat="1" applyFont="1" applyFill="1" applyBorder="1" applyAlignment="1">
      <alignment horizontal="left" wrapText="1"/>
    </xf>
    <xf numFmtId="0" fontId="5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0" fillId="0" borderId="29" xfId="59" applyFont="1" applyFill="1" applyBorder="1" applyAlignment="1">
      <alignment horizontal="center"/>
      <protection/>
    </xf>
    <xf numFmtId="0" fontId="0" fillId="0" borderId="29" xfId="59" applyFont="1" applyFill="1" applyBorder="1" applyAlignment="1">
      <alignment horizontal="left"/>
      <protection/>
    </xf>
    <xf numFmtId="0" fontId="8" fillId="0" borderId="29" xfId="59" applyFont="1" applyFill="1" applyBorder="1" applyAlignment="1">
      <alignment/>
      <protection/>
    </xf>
    <xf numFmtId="0" fontId="16" fillId="0" borderId="29" xfId="59" applyFont="1" applyFill="1" applyBorder="1" applyAlignment="1">
      <alignment/>
      <protection/>
    </xf>
    <xf numFmtId="49" fontId="0" fillId="0" borderId="29" xfId="59" applyNumberFormat="1" applyFont="1" applyFill="1" applyBorder="1" applyAlignment="1">
      <alignment vertical="top"/>
      <protection/>
    </xf>
    <xf numFmtId="49" fontId="0" fillId="0" borderId="29" xfId="59" applyNumberFormat="1" applyFont="1" applyFill="1" applyBorder="1" applyAlignment="1">
      <alignment wrapText="1"/>
      <protection/>
    </xf>
    <xf numFmtId="0" fontId="0" fillId="0" borderId="29" xfId="59" applyFont="1" applyFill="1" applyBorder="1" applyAlignment="1">
      <alignment horizontal="right" vertical="center"/>
      <protection/>
    </xf>
    <xf numFmtId="0" fontId="0" fillId="0" borderId="29" xfId="0" applyFont="1" applyFill="1" applyBorder="1" applyAlignment="1">
      <alignment/>
    </xf>
    <xf numFmtId="0" fontId="0" fillId="0" borderId="48" xfId="59" applyFont="1" applyFill="1" applyBorder="1" applyAlignment="1">
      <alignment horizontal="right"/>
      <protection/>
    </xf>
    <xf numFmtId="1" fontId="4" fillId="0" borderId="49" xfId="55" applyNumberFormat="1" applyFont="1" applyFill="1" applyBorder="1" applyAlignment="1">
      <alignment horizontal="center" vertical="center" wrapText="1"/>
      <protection/>
    </xf>
    <xf numFmtId="1" fontId="0" fillId="0" borderId="49" xfId="55" applyNumberFormat="1" applyFont="1" applyFill="1" applyBorder="1" applyAlignment="1">
      <alignment horizontal="center" vertical="center" wrapText="1"/>
      <protection/>
    </xf>
    <xf numFmtId="0" fontId="5" fillId="33" borderId="29" xfId="59" applyFont="1" applyFill="1" applyBorder="1" applyAlignment="1" applyProtection="1">
      <alignment horizontal="right"/>
      <protection/>
    </xf>
    <xf numFmtId="0" fontId="25" fillId="0" borderId="29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25" fillId="0" borderId="29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29" xfId="59" applyFont="1" applyFill="1" applyBorder="1" applyAlignment="1">
      <alignment/>
      <protection/>
    </xf>
    <xf numFmtId="0" fontId="0" fillId="0" borderId="49" xfId="0" applyFont="1" applyFill="1" applyBorder="1" applyAlignment="1">
      <alignment horizontal="center" vertical="center"/>
    </xf>
    <xf numFmtId="0" fontId="13" fillId="0" borderId="29" xfId="59" applyFont="1" applyFill="1" applyBorder="1" applyAlignment="1" quotePrefix="1">
      <alignment horizontal="right"/>
      <protection/>
    </xf>
    <xf numFmtId="0" fontId="13" fillId="0" borderId="29" xfId="59" applyFont="1" applyFill="1" applyBorder="1" applyAlignment="1">
      <alignment horizontal="right" vertical="center"/>
      <protection/>
    </xf>
    <xf numFmtId="0" fontId="11" fillId="0" borderId="29" xfId="59" applyFont="1" applyFill="1" applyBorder="1" applyAlignment="1">
      <alignment horizontal="right" vertical="center"/>
      <protection/>
    </xf>
    <xf numFmtId="0" fontId="9" fillId="0" borderId="29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49" fontId="11" fillId="0" borderId="29" xfId="59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horizontal="right"/>
    </xf>
    <xf numFmtId="0" fontId="5" fillId="33" borderId="29" xfId="59" applyFont="1" applyFill="1" applyBorder="1" applyAlignment="1">
      <alignment horizontal="right"/>
      <protection/>
    </xf>
    <xf numFmtId="49" fontId="5" fillId="33" borderId="48" xfId="0" applyNumberFormat="1" applyFont="1" applyFill="1" applyBorder="1" applyAlignment="1">
      <alignment horizontal="left"/>
    </xf>
    <xf numFmtId="0" fontId="7" fillId="33" borderId="48" xfId="0" applyFont="1" applyFill="1" applyBorder="1" applyAlignment="1">
      <alignment horizontal="left"/>
    </xf>
    <xf numFmtId="0" fontId="7" fillId="33" borderId="48" xfId="0" applyFont="1" applyFill="1" applyBorder="1" applyAlignment="1">
      <alignment/>
    </xf>
    <xf numFmtId="0" fontId="13" fillId="33" borderId="48" xfId="59" applyFont="1" applyFill="1" applyBorder="1" applyAlignment="1">
      <alignment horizontal="right"/>
      <protection/>
    </xf>
    <xf numFmtId="0" fontId="0" fillId="33" borderId="48" xfId="59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4" fontId="51" fillId="0" borderId="0" xfId="50" applyNumberFormat="1" applyFont="1">
      <alignment/>
      <protection/>
    </xf>
    <xf numFmtId="4" fontId="87" fillId="0" borderId="0" xfId="50" applyNumberFormat="1">
      <alignment/>
      <protection/>
    </xf>
    <xf numFmtId="4" fontId="0" fillId="0" borderId="0" xfId="59" applyNumberFormat="1" applyFont="1" applyFill="1">
      <alignment/>
      <protection/>
    </xf>
    <xf numFmtId="4" fontId="0" fillId="0" borderId="0" xfId="59" applyNumberFormat="1" applyFont="1" applyFill="1" applyAlignment="1" quotePrefix="1">
      <alignment horizontal="center"/>
      <protection/>
    </xf>
    <xf numFmtId="4" fontId="5" fillId="0" borderId="0" xfId="59" applyNumberFormat="1" applyFont="1" applyFill="1" applyBorder="1" applyAlignment="1" quotePrefix="1">
      <alignment horizontal="center"/>
      <protection/>
    </xf>
    <xf numFmtId="4" fontId="5" fillId="0" borderId="18" xfId="59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/>
    </xf>
    <xf numFmtId="4" fontId="0" fillId="0" borderId="0" xfId="57" applyNumberFormat="1" applyFont="1">
      <alignment/>
      <protection/>
    </xf>
    <xf numFmtId="4" fontId="0" fillId="0" borderId="0" xfId="57" applyNumberFormat="1" applyFont="1" applyFill="1">
      <alignment/>
      <protection/>
    </xf>
    <xf numFmtId="4" fontId="5" fillId="0" borderId="0" xfId="59" applyNumberFormat="1" applyFont="1" applyAlignment="1">
      <alignment/>
      <protection/>
    </xf>
    <xf numFmtId="4" fontId="5" fillId="0" borderId="28" xfId="59" applyNumberFormat="1" applyFont="1" applyBorder="1" applyAlignment="1">
      <alignment horizontal="left"/>
      <protection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8" fillId="0" borderId="0" xfId="0" applyFont="1" applyFill="1" applyAlignment="1">
      <alignment/>
    </xf>
    <xf numFmtId="0" fontId="28" fillId="0" borderId="0" xfId="59" applyFont="1" applyFill="1">
      <alignment/>
      <protection/>
    </xf>
    <xf numFmtId="0" fontId="28" fillId="0" borderId="0" xfId="59" applyFont="1" applyFill="1" applyAlignment="1" quotePrefix="1">
      <alignment horizontal="center"/>
      <protection/>
    </xf>
    <xf numFmtId="0" fontId="7" fillId="0" borderId="0" xfId="59" applyFont="1" applyFill="1" applyBorder="1" applyAlignment="1" quotePrefix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1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 quotePrefix="1">
      <alignment horizontal="left"/>
    </xf>
    <xf numFmtId="0" fontId="46" fillId="0" borderId="12" xfId="0" applyFont="1" applyFill="1" applyBorder="1" applyAlignment="1" quotePrefix="1">
      <alignment horizontal="left" wrapText="1"/>
    </xf>
    <xf numFmtId="0" fontId="46" fillId="0" borderId="12" xfId="59" applyFont="1" applyFill="1" applyBorder="1" applyAlignment="1">
      <alignment horizontal="left"/>
      <protection/>
    </xf>
    <xf numFmtId="0" fontId="31" fillId="0" borderId="12" xfId="59" applyFont="1" applyFill="1" applyBorder="1" applyAlignment="1">
      <alignment horizontal="left"/>
      <protection/>
    </xf>
    <xf numFmtId="0" fontId="28" fillId="0" borderId="12" xfId="0" applyFont="1" applyFill="1" applyBorder="1" applyAlignment="1" quotePrefix="1">
      <alignment horizontal="left"/>
    </xf>
    <xf numFmtId="0" fontId="28" fillId="0" borderId="12" xfId="0" applyFont="1" applyFill="1" applyBorder="1" applyAlignment="1" quotePrefix="1">
      <alignment horizontal="left" wrapText="1"/>
    </xf>
    <xf numFmtId="0" fontId="28" fillId="0" borderId="12" xfId="59" applyFont="1" applyFill="1" applyBorder="1" applyAlignment="1">
      <alignment horizontal="left"/>
      <protection/>
    </xf>
    <xf numFmtId="0" fontId="7" fillId="0" borderId="12" xfId="0" applyFont="1" applyFill="1" applyBorder="1" applyAlignment="1" quotePrefix="1">
      <alignment horizontal="left"/>
    </xf>
    <xf numFmtId="0" fontId="28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" fontId="7" fillId="0" borderId="39" xfId="56" applyNumberFormat="1" applyFont="1" applyFill="1" applyBorder="1">
      <alignment/>
      <protection/>
    </xf>
    <xf numFmtId="0" fontId="7" fillId="0" borderId="12" xfId="0" applyFont="1" applyFill="1" applyBorder="1" applyAlignment="1">
      <alignment/>
    </xf>
    <xf numFmtId="1" fontId="7" fillId="0" borderId="12" xfId="56" applyNumberFormat="1" applyFont="1" applyFill="1" applyBorder="1">
      <alignment/>
      <protection/>
    </xf>
    <xf numFmtId="0" fontId="28" fillId="0" borderId="12" xfId="59" applyFont="1" applyFill="1" applyBorder="1" applyAlignment="1">
      <alignment horizontal="left" vertical="center"/>
      <protection/>
    </xf>
    <xf numFmtId="0" fontId="28" fillId="0" borderId="12" xfId="0" applyFont="1" applyFill="1" applyBorder="1" applyAlignment="1">
      <alignment/>
    </xf>
    <xf numFmtId="0" fontId="14" fillId="0" borderId="39" xfId="59" applyFont="1" applyFill="1" applyBorder="1" applyAlignment="1">
      <alignment horizontal="left" indent="2"/>
      <protection/>
    </xf>
    <xf numFmtId="0" fontId="28" fillId="0" borderId="12" xfId="56" applyFont="1" applyFill="1" applyBorder="1">
      <alignment/>
      <protection/>
    </xf>
    <xf numFmtId="1" fontId="28" fillId="0" borderId="12" xfId="56" applyNumberFormat="1" applyFont="1" applyFill="1" applyBorder="1">
      <alignment/>
      <protection/>
    </xf>
    <xf numFmtId="0" fontId="28" fillId="0" borderId="12" xfId="59" applyFont="1" applyFill="1" applyBorder="1" applyAlignment="1">
      <alignment horizontal="left" indent="6"/>
      <protection/>
    </xf>
    <xf numFmtId="0" fontId="7" fillId="0" borderId="39" xfId="59" applyFont="1" applyFill="1" applyBorder="1" applyAlignment="1">
      <alignment/>
      <protection/>
    </xf>
    <xf numFmtId="0" fontId="7" fillId="0" borderId="12" xfId="59" applyFont="1" applyFill="1" applyBorder="1" applyAlignment="1">
      <alignment horizontal="left" indent="2"/>
      <protection/>
    </xf>
    <xf numFmtId="0" fontId="28" fillId="0" borderId="39" xfId="59" applyFont="1" applyFill="1" applyBorder="1" applyAlignment="1">
      <alignment/>
      <protection/>
    </xf>
    <xf numFmtId="0" fontId="28" fillId="0" borderId="40" xfId="0" applyFont="1" applyFill="1" applyBorder="1" applyAlignment="1">
      <alignment/>
    </xf>
    <xf numFmtId="0" fontId="34" fillId="0" borderId="12" xfId="59" applyFont="1" applyFill="1" applyBorder="1" applyAlignment="1">
      <alignment horizontal="left"/>
      <protection/>
    </xf>
    <xf numFmtId="0" fontId="34" fillId="0" borderId="12" xfId="0" applyFont="1" applyFill="1" applyBorder="1" applyAlignment="1" quotePrefix="1">
      <alignment horizontal="left"/>
    </xf>
    <xf numFmtId="0" fontId="34" fillId="0" borderId="12" xfId="0" applyFont="1" applyFill="1" applyBorder="1" applyAlignment="1" quotePrefix="1">
      <alignment horizontal="left" wrapText="1"/>
    </xf>
    <xf numFmtId="0" fontId="21" fillId="0" borderId="12" xfId="0" applyFont="1" applyFill="1" applyBorder="1" applyAlignment="1" quotePrefix="1">
      <alignment horizontal="left"/>
    </xf>
    <xf numFmtId="0" fontId="34" fillId="0" borderId="12" xfId="0" applyFont="1" applyFill="1" applyBorder="1" applyAlignment="1">
      <alignment horizontal="left"/>
    </xf>
    <xf numFmtId="0" fontId="34" fillId="0" borderId="12" xfId="0" applyFont="1" applyFill="1" applyBorder="1" applyAlignment="1">
      <alignment/>
    </xf>
    <xf numFmtId="0" fontId="34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/>
    </xf>
    <xf numFmtId="0" fontId="21" fillId="0" borderId="39" xfId="59" applyFont="1" applyFill="1" applyBorder="1" applyAlignment="1">
      <alignment/>
      <protection/>
    </xf>
    <xf numFmtId="0" fontId="21" fillId="0" borderId="12" xfId="59" applyFont="1" applyFill="1" applyBorder="1" applyAlignment="1">
      <alignment horizontal="left" indent="2"/>
      <protection/>
    </xf>
    <xf numFmtId="0" fontId="34" fillId="0" borderId="39" xfId="59" applyFont="1" applyFill="1" applyBorder="1" applyAlignment="1">
      <alignment/>
      <protection/>
    </xf>
    <xf numFmtId="0" fontId="34" fillId="0" borderId="50" xfId="59" applyFont="1" applyFill="1" applyBorder="1" applyAlignment="1">
      <alignment/>
      <protection/>
    </xf>
    <xf numFmtId="0" fontId="28" fillId="0" borderId="51" xfId="59" applyFont="1" applyFill="1" applyBorder="1">
      <alignment/>
      <protection/>
    </xf>
    <xf numFmtId="4" fontId="7" fillId="0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/>
    </xf>
    <xf numFmtId="4" fontId="38" fillId="0" borderId="0" xfId="0" applyNumberFormat="1" applyFont="1" applyFill="1" applyAlignment="1">
      <alignment/>
    </xf>
    <xf numFmtId="4" fontId="38" fillId="0" borderId="0" xfId="0" applyNumberFormat="1" applyFont="1" applyFill="1" applyAlignment="1" applyProtection="1">
      <alignment horizontal="left"/>
      <protection/>
    </xf>
    <xf numFmtId="4" fontId="38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 quotePrefix="1">
      <alignment horizontal="left"/>
    </xf>
    <xf numFmtId="4" fontId="24" fillId="0" borderId="0" xfId="0" applyNumberFormat="1" applyFont="1" applyFill="1" applyAlignment="1">
      <alignment horizontal="center"/>
    </xf>
    <xf numFmtId="4" fontId="38" fillId="0" borderId="31" xfId="0" applyNumberFormat="1" applyFont="1" applyFill="1" applyBorder="1" applyAlignment="1">
      <alignment horizontal="center" vertical="center"/>
    </xf>
    <xf numFmtId="4" fontId="38" fillId="0" borderId="52" xfId="0" applyNumberFormat="1" applyFont="1" applyFill="1" applyBorder="1" applyAlignment="1" applyProtection="1">
      <alignment horizontal="center" vertical="center" wrapText="1"/>
      <protection/>
    </xf>
    <xf numFmtId="4" fontId="38" fillId="0" borderId="48" xfId="0" applyNumberFormat="1" applyFont="1" applyFill="1" applyBorder="1" applyAlignment="1">
      <alignment horizontal="center" vertical="center"/>
    </xf>
    <xf numFmtId="4" fontId="0" fillId="0" borderId="53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 applyProtection="1">
      <alignment horizontal="center"/>
      <protection/>
    </xf>
    <xf numFmtId="4" fontId="4" fillId="0" borderId="29" xfId="0" applyNumberFormat="1" applyFont="1" applyFill="1" applyBorder="1" applyAlignment="1" applyProtection="1">
      <alignment horizontal="center"/>
      <protection/>
    </xf>
    <xf numFmtId="4" fontId="4" fillId="0" borderId="34" xfId="0" applyNumberFormat="1" applyFont="1" applyFill="1" applyBorder="1" applyAlignment="1" applyProtection="1">
      <alignment horizontal="center"/>
      <protection/>
    </xf>
    <xf numFmtId="4" fontId="4" fillId="0" borderId="29" xfId="0" applyNumberFormat="1" applyFont="1" applyFill="1" applyBorder="1" applyAlignment="1">
      <alignment horizontal="center"/>
    </xf>
    <xf numFmtId="4" fontId="38" fillId="0" borderId="0" xfId="0" applyNumberFormat="1" applyFont="1" applyFill="1" applyBorder="1" applyAlignment="1" applyProtection="1">
      <alignment horizontal="center"/>
      <protection/>
    </xf>
    <xf numFmtId="4" fontId="38" fillId="0" borderId="35" xfId="0" applyNumberFormat="1" applyFont="1" applyFill="1" applyBorder="1" applyAlignment="1" applyProtection="1">
      <alignment horizontal="center"/>
      <protection/>
    </xf>
    <xf numFmtId="4" fontId="38" fillId="0" borderId="27" xfId="0" applyNumberFormat="1" applyFont="1" applyFill="1" applyBorder="1" applyAlignment="1" applyProtection="1">
      <alignment horizontal="center"/>
      <protection/>
    </xf>
    <xf numFmtId="4" fontId="38" fillId="0" borderId="32" xfId="0" applyNumberFormat="1" applyFont="1" applyFill="1" applyBorder="1" applyAlignment="1" applyProtection="1">
      <alignment horizontal="center"/>
      <protection/>
    </xf>
    <xf numFmtId="4" fontId="38" fillId="0" borderId="0" xfId="0" applyNumberFormat="1" applyFont="1" applyFill="1" applyBorder="1" applyAlignment="1">
      <alignment horizontal="right"/>
    </xf>
    <xf numFmtId="4" fontId="38" fillId="0" borderId="35" xfId="0" applyNumberFormat="1" applyFont="1" applyFill="1" applyBorder="1" applyAlignment="1">
      <alignment/>
    </xf>
    <xf numFmtId="4" fontId="38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76" fontId="4" fillId="0" borderId="29" xfId="0" applyNumberFormat="1" applyFont="1" applyFill="1" applyBorder="1" applyAlignment="1" applyProtection="1" quotePrefix="1">
      <alignment horizontal="left" indent="1"/>
      <protection/>
    </xf>
    <xf numFmtId="4" fontId="38" fillId="0" borderId="29" xfId="0" applyNumberFormat="1" applyFont="1" applyFill="1" applyBorder="1" applyAlignment="1" applyProtection="1">
      <alignment horizontal="center" vertical="center"/>
      <protection/>
    </xf>
    <xf numFmtId="176" fontId="38" fillId="0" borderId="29" xfId="0" applyNumberFormat="1" applyFont="1" applyFill="1" applyBorder="1" applyAlignment="1" applyProtection="1">
      <alignment/>
      <protection/>
    </xf>
    <xf numFmtId="4" fontId="38" fillId="0" borderId="29" xfId="0" applyNumberFormat="1" applyFont="1" applyFill="1" applyBorder="1" applyAlignment="1">
      <alignment horizontal="center" vertical="center"/>
    </xf>
    <xf numFmtId="176" fontId="38" fillId="0" borderId="29" xfId="0" applyNumberFormat="1" applyFont="1" applyFill="1" applyBorder="1" applyAlignment="1" applyProtection="1">
      <alignment horizontal="left" wrapText="1"/>
      <protection/>
    </xf>
    <xf numFmtId="176" fontId="38" fillId="0" borderId="29" xfId="0" applyNumberFormat="1" applyFont="1" applyFill="1" applyBorder="1" applyAlignment="1" applyProtection="1">
      <alignment horizontal="left" indent="2"/>
      <protection/>
    </xf>
    <xf numFmtId="176" fontId="38" fillId="0" borderId="29" xfId="0" applyNumberFormat="1" applyFont="1" applyFill="1" applyBorder="1" applyAlignment="1" applyProtection="1">
      <alignment horizontal="left" wrapText="1" indent="2"/>
      <protection/>
    </xf>
    <xf numFmtId="4" fontId="4" fillId="0" borderId="29" xfId="0" applyNumberFormat="1" applyFont="1" applyFill="1" applyBorder="1" applyAlignment="1" applyProtection="1" quotePrefix="1">
      <alignment horizontal="left" indent="1"/>
      <protection/>
    </xf>
    <xf numFmtId="4" fontId="38" fillId="0" borderId="29" xfId="0" applyNumberFormat="1" applyFont="1" applyFill="1" applyBorder="1" applyAlignment="1" applyProtection="1">
      <alignment horizontal="right"/>
      <protection/>
    </xf>
    <xf numFmtId="4" fontId="38" fillId="0" borderId="29" xfId="0" applyNumberFormat="1" applyFont="1" applyFill="1" applyBorder="1" applyAlignment="1" applyProtection="1">
      <alignment/>
      <protection/>
    </xf>
    <xf numFmtId="4" fontId="38" fillId="0" borderId="29" xfId="0" applyNumberFormat="1" applyFont="1" applyFill="1" applyBorder="1" applyAlignment="1">
      <alignment/>
    </xf>
    <xf numFmtId="176" fontId="54" fillId="0" borderId="29" xfId="0" applyNumberFormat="1" applyFont="1" applyFill="1" applyBorder="1" applyAlignment="1" applyProtection="1" quotePrefix="1">
      <alignment horizontal="left" indent="1"/>
      <protection/>
    </xf>
    <xf numFmtId="4" fontId="24" fillId="0" borderId="29" xfId="0" applyNumberFormat="1" applyFont="1" applyFill="1" applyBorder="1" applyAlignment="1">
      <alignment horizontal="center" vertical="center"/>
    </xf>
    <xf numFmtId="176" fontId="38" fillId="0" borderId="29" xfId="0" applyNumberFormat="1" applyFont="1" applyFill="1" applyBorder="1" applyAlignment="1" applyProtection="1">
      <alignment horizontal="left"/>
      <protection/>
    </xf>
    <xf numFmtId="176" fontId="38" fillId="0" borderId="29" xfId="0" applyNumberFormat="1" applyFont="1" applyFill="1" applyBorder="1" applyAlignment="1" applyProtection="1" quotePrefix="1">
      <alignment horizontal="left" indent="2"/>
      <protection/>
    </xf>
    <xf numFmtId="176" fontId="38" fillId="0" borderId="29" xfId="0" applyNumberFormat="1" applyFont="1" applyFill="1" applyBorder="1" applyAlignment="1" applyProtection="1">
      <alignment horizontal="left" vertical="top" wrapText="1" indent="2"/>
      <protection/>
    </xf>
    <xf numFmtId="0" fontId="38" fillId="0" borderId="29" xfId="0" applyFont="1" applyFill="1" applyBorder="1" applyAlignment="1" quotePrefix="1">
      <alignment horizontal="left" wrapText="1" indent="2"/>
    </xf>
    <xf numFmtId="0" fontId="38" fillId="0" borderId="29" xfId="0" applyFont="1" applyFill="1" applyBorder="1" applyAlignment="1">
      <alignment horizontal="left" wrapText="1"/>
    </xf>
    <xf numFmtId="176" fontId="5" fillId="0" borderId="29" xfId="0" applyNumberFormat="1" applyFont="1" applyFill="1" applyBorder="1" applyAlignment="1" applyProtection="1">
      <alignment horizontal="left" vertical="center" wrapText="1"/>
      <protection/>
    </xf>
    <xf numFmtId="4" fontId="24" fillId="0" borderId="29" xfId="0" applyNumberFormat="1" applyFont="1" applyFill="1" applyBorder="1" applyAlignment="1">
      <alignment horizontal="center" vertical="center"/>
    </xf>
    <xf numFmtId="176" fontId="24" fillId="0" borderId="29" xfId="0" applyNumberFormat="1" applyFont="1" applyFill="1" applyBorder="1" applyAlignment="1" applyProtection="1">
      <alignment horizontal="left" wrapText="1"/>
      <protection/>
    </xf>
    <xf numFmtId="176" fontId="39" fillId="0" borderId="29" xfId="0" applyNumberFormat="1" applyFont="1" applyFill="1" applyBorder="1" applyAlignment="1" applyProtection="1">
      <alignment horizontal="left" wrapText="1"/>
      <protection/>
    </xf>
    <xf numFmtId="176" fontId="25" fillId="0" borderId="29" xfId="0" applyNumberFormat="1" applyFont="1" applyFill="1" applyBorder="1" applyAlignment="1" applyProtection="1">
      <alignment horizontal="left"/>
      <protection/>
    </xf>
    <xf numFmtId="176" fontId="25" fillId="0" borderId="29" xfId="0" applyNumberFormat="1" applyFont="1" applyFill="1" applyBorder="1" applyAlignment="1" applyProtection="1" quotePrefix="1">
      <alignment horizontal="left" indent="1"/>
      <protection/>
    </xf>
    <xf numFmtId="4" fontId="25" fillId="0" borderId="29" xfId="0" applyNumberFormat="1" applyFont="1" applyFill="1" applyBorder="1" applyAlignment="1">
      <alignment horizontal="center" vertical="center"/>
    </xf>
    <xf numFmtId="4" fontId="25" fillId="0" borderId="29" xfId="0" applyNumberFormat="1" applyFont="1" applyFill="1" applyBorder="1" applyAlignment="1" applyProtection="1">
      <alignment horizontal="center" vertical="center"/>
      <protection/>
    </xf>
    <xf numFmtId="176" fontId="24" fillId="0" borderId="29" xfId="0" applyNumberFormat="1" applyFont="1" applyFill="1" applyBorder="1" applyAlignment="1" applyProtection="1">
      <alignment horizontal="left" wrapText="1"/>
      <protection/>
    </xf>
    <xf numFmtId="0" fontId="7" fillId="0" borderId="0" xfId="56" applyFont="1" applyFill="1">
      <alignment/>
      <protection/>
    </xf>
    <xf numFmtId="0" fontId="7" fillId="0" borderId="0" xfId="54" applyFont="1" applyFill="1">
      <alignment/>
      <protection/>
    </xf>
    <xf numFmtId="0" fontId="28" fillId="0" borderId="0" xfId="54" applyFont="1" applyFill="1">
      <alignment/>
      <protection/>
    </xf>
    <xf numFmtId="4" fontId="28" fillId="0" borderId="0" xfId="54" applyNumberFormat="1" applyFont="1" applyFill="1">
      <alignment/>
      <protection/>
    </xf>
    <xf numFmtId="0" fontId="7" fillId="0" borderId="0" xfId="0" applyFont="1" applyFill="1" applyAlignment="1">
      <alignment/>
    </xf>
    <xf numFmtId="0" fontId="28" fillId="0" borderId="0" xfId="56" applyFont="1" applyFill="1">
      <alignment/>
      <protection/>
    </xf>
    <xf numFmtId="1" fontId="28" fillId="0" borderId="0" xfId="56" applyNumberFormat="1" applyFont="1" applyFill="1">
      <alignment/>
      <protection/>
    </xf>
    <xf numFmtId="4" fontId="28" fillId="0" borderId="0" xfId="56" applyNumberFormat="1" applyFont="1" applyFill="1">
      <alignment/>
      <protection/>
    </xf>
    <xf numFmtId="1" fontId="7" fillId="0" borderId="0" xfId="56" applyNumberFormat="1" applyFont="1" applyFill="1" applyAlignment="1">
      <alignment horizontal="center"/>
      <protection/>
    </xf>
    <xf numFmtId="4" fontId="7" fillId="0" borderId="0" xfId="56" applyNumberFormat="1" applyFont="1" applyFill="1" applyAlignment="1">
      <alignment horizontal="center"/>
      <protection/>
    </xf>
    <xf numFmtId="1" fontId="28" fillId="0" borderId="0" xfId="56" applyNumberFormat="1" applyFont="1" applyFill="1" applyAlignment="1">
      <alignment horizontal="center"/>
      <protection/>
    </xf>
    <xf numFmtId="4" fontId="28" fillId="0" borderId="0" xfId="56" applyNumberFormat="1" applyFont="1" applyFill="1" applyAlignment="1">
      <alignment horizontal="center"/>
      <protection/>
    </xf>
    <xf numFmtId="0" fontId="7" fillId="0" borderId="39" xfId="56" applyFont="1" applyFill="1" applyBorder="1">
      <alignment/>
      <protection/>
    </xf>
    <xf numFmtId="0" fontId="13" fillId="0" borderId="12" xfId="59" applyFont="1" applyFill="1" applyBorder="1" applyAlignment="1">
      <alignment horizontal="left" indent="2"/>
      <protection/>
    </xf>
    <xf numFmtId="0" fontId="28" fillId="0" borderId="39" xfId="56" applyFont="1" applyFill="1" applyBorder="1">
      <alignment/>
      <protection/>
    </xf>
    <xf numFmtId="0" fontId="28" fillId="0" borderId="12" xfId="59" applyFont="1" applyFill="1" applyBorder="1" applyAlignment="1">
      <alignment/>
      <protection/>
    </xf>
    <xf numFmtId="0" fontId="45" fillId="0" borderId="39" xfId="56" applyFont="1" applyFill="1" applyBorder="1">
      <alignment/>
      <protection/>
    </xf>
    <xf numFmtId="0" fontId="46" fillId="0" borderId="12" xfId="56" applyFont="1" applyFill="1" applyBorder="1">
      <alignment/>
      <protection/>
    </xf>
    <xf numFmtId="0" fontId="47" fillId="0" borderId="12" xfId="59" applyFont="1" applyFill="1" applyBorder="1" applyAlignment="1">
      <alignment horizontal="left" indent="2"/>
      <protection/>
    </xf>
    <xf numFmtId="0" fontId="46" fillId="0" borderId="12" xfId="59" applyFont="1" applyFill="1" applyBorder="1" applyAlignment="1">
      <alignment horizontal="left" vertical="center"/>
      <protection/>
    </xf>
    <xf numFmtId="0" fontId="48" fillId="0" borderId="39" xfId="59" applyFont="1" applyFill="1" applyBorder="1" applyAlignment="1">
      <alignment horizontal="left" indent="2"/>
      <protection/>
    </xf>
    <xf numFmtId="1" fontId="46" fillId="0" borderId="12" xfId="56" applyNumberFormat="1" applyFont="1" applyFill="1" applyBorder="1">
      <alignment/>
      <protection/>
    </xf>
    <xf numFmtId="0" fontId="46" fillId="0" borderId="39" xfId="56" applyFont="1" applyFill="1" applyBorder="1">
      <alignment/>
      <protection/>
    </xf>
    <xf numFmtId="0" fontId="46" fillId="0" borderId="12" xfId="59" applyFont="1" applyFill="1" applyBorder="1" applyAlignment="1">
      <alignment/>
      <protection/>
    </xf>
    <xf numFmtId="0" fontId="31" fillId="0" borderId="39" xfId="56" applyFont="1" applyFill="1" applyBorder="1">
      <alignment/>
      <protection/>
    </xf>
    <xf numFmtId="0" fontId="31" fillId="0" borderId="12" xfId="59" applyFont="1" applyFill="1" applyBorder="1" applyAlignment="1">
      <alignment/>
      <protection/>
    </xf>
    <xf numFmtId="1" fontId="31" fillId="0" borderId="12" xfId="56" applyNumberFormat="1" applyFont="1" applyFill="1" applyBorder="1">
      <alignment/>
      <protection/>
    </xf>
    <xf numFmtId="1" fontId="28" fillId="0" borderId="12" xfId="56" applyNumberFormat="1" applyFont="1" applyFill="1" applyBorder="1" applyAlignment="1">
      <alignment horizontal="left" indent="2"/>
      <protection/>
    </xf>
    <xf numFmtId="1" fontId="28" fillId="0" borderId="12" xfId="56" applyNumberFormat="1" applyFont="1" applyFill="1" applyBorder="1" applyAlignment="1">
      <alignment horizontal="left"/>
      <protection/>
    </xf>
    <xf numFmtId="0" fontId="13" fillId="0" borderId="12" xfId="59" applyFont="1" applyFill="1" applyBorder="1" applyAlignment="1">
      <alignment horizontal="left" wrapText="1" indent="2"/>
      <protection/>
    </xf>
    <xf numFmtId="1" fontId="28" fillId="0" borderId="12" xfId="56" applyNumberFormat="1" applyFont="1" applyFill="1" applyBorder="1" applyAlignment="1">
      <alignment/>
      <protection/>
    </xf>
    <xf numFmtId="0" fontId="14" fillId="0" borderId="12" xfId="59" applyFont="1" applyFill="1" applyBorder="1" applyAlignment="1">
      <alignment horizontal="left" indent="2"/>
      <protection/>
    </xf>
    <xf numFmtId="1" fontId="28" fillId="0" borderId="12" xfId="56" applyNumberFormat="1" applyFont="1" applyFill="1" applyBorder="1" applyAlignment="1">
      <alignment horizontal="left" wrapText="1" indent="1"/>
      <protection/>
    </xf>
    <xf numFmtId="1" fontId="34" fillId="0" borderId="12" xfId="56" applyNumberFormat="1" applyFont="1" applyFill="1" applyBorder="1">
      <alignment/>
      <protection/>
    </xf>
    <xf numFmtId="4" fontId="34" fillId="0" borderId="12" xfId="0" applyNumberFormat="1" applyFont="1" applyFill="1" applyBorder="1" applyAlignment="1">
      <alignment/>
    </xf>
    <xf numFmtId="0" fontId="34" fillId="0" borderId="39" xfId="56" applyFont="1" applyFill="1" applyBorder="1">
      <alignment/>
      <protection/>
    </xf>
    <xf numFmtId="0" fontId="34" fillId="0" borderId="12" xfId="56" applyFont="1" applyFill="1" applyBorder="1">
      <alignment/>
      <protection/>
    </xf>
    <xf numFmtId="0" fontId="34" fillId="0" borderId="12" xfId="59" applyFont="1" applyFill="1" applyBorder="1" applyAlignment="1">
      <alignment horizontal="left" indent="3"/>
      <protection/>
    </xf>
    <xf numFmtId="0" fontId="21" fillId="0" borderId="39" xfId="56" applyFont="1" applyFill="1" applyBorder="1">
      <alignment/>
      <protection/>
    </xf>
    <xf numFmtId="0" fontId="49" fillId="0" borderId="12" xfId="59" applyFont="1" applyFill="1" applyBorder="1" applyAlignment="1">
      <alignment horizontal="left" indent="2"/>
      <protection/>
    </xf>
    <xf numFmtId="0" fontId="34" fillId="0" borderId="12" xfId="59" applyFont="1" applyFill="1" applyBorder="1" applyAlignment="1">
      <alignment horizontal="left" vertical="center"/>
      <protection/>
    </xf>
    <xf numFmtId="0" fontId="50" fillId="0" borderId="39" xfId="59" applyFont="1" applyFill="1" applyBorder="1" applyAlignment="1">
      <alignment horizontal="left" indent="2"/>
      <protection/>
    </xf>
    <xf numFmtId="0" fontId="34" fillId="0" borderId="12" xfId="59" applyFont="1" applyFill="1" applyBorder="1" applyAlignment="1">
      <alignment/>
      <protection/>
    </xf>
    <xf numFmtId="1" fontId="34" fillId="0" borderId="12" xfId="56" applyNumberFormat="1" applyFont="1" applyFill="1" applyBorder="1" applyAlignment="1">
      <alignment horizontal="left" indent="2"/>
      <protection/>
    </xf>
    <xf numFmtId="1" fontId="34" fillId="0" borderId="12" xfId="56" applyNumberFormat="1" applyFont="1" applyFill="1" applyBorder="1" applyAlignment="1">
      <alignment horizontal="left"/>
      <protection/>
    </xf>
    <xf numFmtId="0" fontId="49" fillId="0" borderId="12" xfId="59" applyFont="1" applyFill="1" applyBorder="1" applyAlignment="1">
      <alignment horizontal="left" wrapText="1" indent="2"/>
      <protection/>
    </xf>
    <xf numFmtId="1" fontId="34" fillId="0" borderId="12" xfId="56" applyNumberFormat="1" applyFont="1" applyFill="1" applyBorder="1" applyAlignment="1">
      <alignment/>
      <protection/>
    </xf>
    <xf numFmtId="0" fontId="50" fillId="0" borderId="12" xfId="59" applyFont="1" applyFill="1" applyBorder="1" applyAlignment="1">
      <alignment horizontal="left" indent="2"/>
      <protection/>
    </xf>
    <xf numFmtId="0" fontId="34" fillId="0" borderId="12" xfId="0" applyFont="1" applyFill="1" applyBorder="1" applyAlignment="1">
      <alignment/>
    </xf>
    <xf numFmtId="0" fontId="34" fillId="0" borderId="40" xfId="0" applyFont="1" applyFill="1" applyBorder="1" applyAlignment="1">
      <alignment/>
    </xf>
    <xf numFmtId="0" fontId="34" fillId="0" borderId="13" xfId="56" applyFont="1" applyFill="1" applyBorder="1">
      <alignment/>
      <protection/>
    </xf>
    <xf numFmtId="1" fontId="34" fillId="0" borderId="13" xfId="56" applyNumberFormat="1" applyFont="1" applyFill="1" applyBorder="1">
      <alignment/>
      <protection/>
    </xf>
    <xf numFmtId="1" fontId="34" fillId="0" borderId="13" xfId="56" applyNumberFormat="1" applyFont="1" applyFill="1" applyBorder="1" applyAlignment="1">
      <alignment horizontal="left"/>
      <protection/>
    </xf>
    <xf numFmtId="4" fontId="34" fillId="0" borderId="13" xfId="0" applyNumberFormat="1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28" fillId="0" borderId="51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28" fillId="0" borderId="55" xfId="0" applyFont="1" applyFill="1" applyBorder="1" applyAlignment="1">
      <alignment/>
    </xf>
    <xf numFmtId="4" fontId="28" fillId="0" borderId="0" xfId="57" applyNumberFormat="1" applyFont="1" applyFill="1" applyBorder="1">
      <alignment/>
      <protection/>
    </xf>
    <xf numFmtId="0" fontId="28" fillId="0" borderId="0" xfId="57" applyFont="1" applyFill="1" applyBorder="1">
      <alignment/>
      <protection/>
    </xf>
    <xf numFmtId="0" fontId="28" fillId="0" borderId="55" xfId="57" applyFont="1" applyFill="1" applyBorder="1">
      <alignment/>
      <protection/>
    </xf>
    <xf numFmtId="1" fontId="28" fillId="0" borderId="0" xfId="57" applyNumberFormat="1" applyFont="1" applyFill="1" applyBorder="1">
      <alignment/>
      <protection/>
    </xf>
    <xf numFmtId="0" fontId="7" fillId="0" borderId="0" xfId="59" applyFont="1" applyFill="1" applyBorder="1" applyAlignment="1">
      <alignment/>
      <protection/>
    </xf>
    <xf numFmtId="0" fontId="28" fillId="0" borderId="51" xfId="57" applyFont="1" applyFill="1" applyBorder="1">
      <alignment/>
      <protection/>
    </xf>
    <xf numFmtId="0" fontId="28" fillId="0" borderId="0" xfId="55" applyFont="1" applyFill="1" applyBorder="1" applyAlignment="1">
      <alignment/>
      <protection/>
    </xf>
    <xf numFmtId="0" fontId="7" fillId="0" borderId="28" xfId="59" applyFont="1" applyFill="1" applyBorder="1" applyAlignment="1">
      <alignment horizontal="left"/>
      <protection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Alignment="1">
      <alignment/>
    </xf>
    <xf numFmtId="4" fontId="51" fillId="0" borderId="29" xfId="50" applyNumberFormat="1" applyFont="1" applyBorder="1">
      <alignment/>
      <protection/>
    </xf>
    <xf numFmtId="4" fontId="5" fillId="0" borderId="29" xfId="0" applyNumberFormat="1" applyFont="1" applyBorder="1" applyAlignment="1">
      <alignment/>
    </xf>
    <xf numFmtId="4" fontId="38" fillId="0" borderId="29" xfId="59" applyNumberFormat="1" applyFont="1" applyFill="1" applyBorder="1" applyAlignment="1">
      <alignment horizontal="center"/>
      <protection/>
    </xf>
    <xf numFmtId="4" fontId="87" fillId="0" borderId="29" xfId="50" applyNumberFormat="1" applyBorder="1">
      <alignment/>
      <protection/>
    </xf>
    <xf numFmtId="4" fontId="0" fillId="0" borderId="29" xfId="0" applyNumberFormat="1" applyBorder="1" applyAlignment="1">
      <alignment/>
    </xf>
    <xf numFmtId="4" fontId="5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5" fillId="11" borderId="29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29" xfId="55" applyNumberFormat="1" applyFont="1" applyFill="1" applyBorder="1" applyAlignment="1">
      <alignment horizontal="center" vertical="center" wrapText="1"/>
      <protection/>
    </xf>
    <xf numFmtId="0" fontId="37" fillId="35" borderId="29" xfId="0" applyFont="1" applyFill="1" applyBorder="1" applyAlignment="1">
      <alignment vertical="center"/>
    </xf>
    <xf numFmtId="49" fontId="13" fillId="33" borderId="29" xfId="55" applyNumberFormat="1" applyFont="1" applyFill="1" applyBorder="1" applyAlignment="1">
      <alignment horizontal="center" vertical="center"/>
      <protection/>
    </xf>
    <xf numFmtId="0" fontId="7" fillId="0" borderId="29" xfId="59" applyFont="1" applyBorder="1" applyAlignment="1">
      <alignment horizontal="left" vertical="center"/>
      <protection/>
    </xf>
    <xf numFmtId="0" fontId="14" fillId="0" borderId="29" xfId="59" applyFont="1" applyFill="1" applyBorder="1" applyAlignment="1">
      <alignment horizontal="left" indent="2"/>
      <protection/>
    </xf>
    <xf numFmtId="0" fontId="28" fillId="0" borderId="29" xfId="59" applyFont="1" applyFill="1" applyBorder="1" applyAlignment="1">
      <alignment horizontal="left"/>
      <protection/>
    </xf>
    <xf numFmtId="0" fontId="7" fillId="0" borderId="29" xfId="0" applyFont="1" applyFill="1" applyBorder="1" applyAlignment="1">
      <alignment horizontal="left"/>
    </xf>
    <xf numFmtId="0" fontId="28" fillId="0" borderId="29" xfId="0" applyFont="1" applyFill="1" applyBorder="1" applyAlignment="1">
      <alignment/>
    </xf>
    <xf numFmtId="0" fontId="28" fillId="0" borderId="29" xfId="59" applyFont="1" applyBorder="1" applyAlignment="1">
      <alignment horizontal="left" vertical="center"/>
      <protection/>
    </xf>
    <xf numFmtId="0" fontId="28" fillId="0" borderId="29" xfId="59" applyFont="1" applyFill="1" applyBorder="1" applyAlignment="1">
      <alignment horizontal="left" indent="4"/>
      <protection/>
    </xf>
    <xf numFmtId="0" fontId="7" fillId="0" borderId="29" xfId="59" applyFont="1" applyFill="1" applyBorder="1" applyAlignment="1">
      <alignment horizontal="left"/>
      <protection/>
    </xf>
    <xf numFmtId="0" fontId="13" fillId="33" borderId="29" xfId="59" applyFont="1" applyFill="1" applyBorder="1" applyAlignment="1">
      <alignment horizontal="center"/>
      <protection/>
    </xf>
    <xf numFmtId="0" fontId="7" fillId="0" borderId="29" xfId="59" applyFont="1" applyFill="1" applyBorder="1">
      <alignment/>
      <protection/>
    </xf>
    <xf numFmtId="49" fontId="7" fillId="0" borderId="29" xfId="0" applyNumberFormat="1" applyFont="1" applyFill="1" applyBorder="1" applyAlignment="1">
      <alignment horizontal="left" vertical="top"/>
    </xf>
    <xf numFmtId="0" fontId="28" fillId="0" borderId="29" xfId="0" applyNumberFormat="1" applyFont="1" applyFill="1" applyBorder="1" applyAlignment="1">
      <alignment horizontal="center"/>
    </xf>
    <xf numFmtId="49" fontId="28" fillId="0" borderId="29" xfId="0" applyNumberFormat="1" applyFont="1" applyFill="1" applyBorder="1" applyAlignment="1">
      <alignment horizontal="left"/>
    </xf>
    <xf numFmtId="0" fontId="14" fillId="0" borderId="29" xfId="59" applyFont="1" applyFill="1" applyBorder="1" applyAlignment="1">
      <alignment horizontal="left"/>
      <protection/>
    </xf>
    <xf numFmtId="0" fontId="13" fillId="33" borderId="29" xfId="59" applyFont="1" applyFill="1" applyBorder="1" applyAlignment="1">
      <alignment horizontal="center" vertical="center"/>
      <protection/>
    </xf>
    <xf numFmtId="0" fontId="7" fillId="0" borderId="29" xfId="0" applyFont="1" applyFill="1" applyBorder="1" applyAlignment="1">
      <alignment horizontal="left" wrapText="1"/>
    </xf>
    <xf numFmtId="1" fontId="7" fillId="0" borderId="29" xfId="55" applyNumberFormat="1" applyFont="1" applyBorder="1" applyAlignment="1">
      <alignment horizontal="left"/>
      <protection/>
    </xf>
    <xf numFmtId="1" fontId="28" fillId="0" borderId="29" xfId="55" applyNumberFormat="1" applyFont="1" applyBorder="1" applyAlignment="1">
      <alignment horizontal="left"/>
      <protection/>
    </xf>
    <xf numFmtId="0" fontId="28" fillId="0" borderId="29" xfId="0" applyFont="1" applyFill="1" applyBorder="1" applyAlignment="1" quotePrefix="1">
      <alignment horizontal="left"/>
    </xf>
    <xf numFmtId="0" fontId="28" fillId="0" borderId="29" xfId="0" applyFont="1" applyFill="1" applyBorder="1" applyAlignment="1" quotePrefix="1">
      <alignment horizontal="left" wrapText="1"/>
    </xf>
    <xf numFmtId="0" fontId="14" fillId="0" borderId="29" xfId="59" applyFont="1" applyBorder="1" applyAlignment="1">
      <alignment horizontal="left" vertical="center"/>
      <protection/>
    </xf>
    <xf numFmtId="0" fontId="7" fillId="0" borderId="29" xfId="0" applyFont="1" applyFill="1" applyBorder="1" applyAlignment="1" quotePrefix="1">
      <alignment horizontal="left"/>
    </xf>
    <xf numFmtId="0" fontId="28" fillId="0" borderId="29" xfId="0" applyFont="1" applyFill="1" applyBorder="1" applyAlignment="1">
      <alignment horizontal="left"/>
    </xf>
    <xf numFmtId="0" fontId="28" fillId="0" borderId="29" xfId="0" applyFont="1" applyFill="1" applyBorder="1" applyAlignment="1">
      <alignment horizontal="left" wrapText="1"/>
    </xf>
    <xf numFmtId="0" fontId="28" fillId="0" borderId="29" xfId="0" applyFont="1" applyFill="1" applyBorder="1" applyAlignment="1">
      <alignment wrapText="1"/>
    </xf>
    <xf numFmtId="1" fontId="14" fillId="0" borderId="29" xfId="55" applyNumberFormat="1" applyFont="1" applyBorder="1" applyAlignment="1">
      <alignment horizontal="left"/>
      <protection/>
    </xf>
    <xf numFmtId="0" fontId="14" fillId="0" borderId="29" xfId="59" applyFont="1" applyFill="1" applyBorder="1" applyAlignment="1">
      <alignment/>
      <protection/>
    </xf>
    <xf numFmtId="1" fontId="14" fillId="0" borderId="29" xfId="55" applyNumberFormat="1" applyFont="1" applyFill="1" applyBorder="1" applyAlignment="1">
      <alignment horizontal="left"/>
      <protection/>
    </xf>
    <xf numFmtId="0" fontId="28" fillId="34" borderId="29" xfId="0" applyNumberFormat="1" applyFont="1" applyFill="1" applyBorder="1" applyAlignment="1">
      <alignment horizontal="left"/>
    </xf>
    <xf numFmtId="0" fontId="14" fillId="0" borderId="29" xfId="0" applyFont="1" applyFill="1" applyBorder="1" applyAlignment="1">
      <alignment horizontal="center"/>
    </xf>
    <xf numFmtId="0" fontId="14" fillId="33" borderId="29" xfId="59" applyFont="1" applyFill="1" applyBorder="1" applyAlignment="1">
      <alignment horizontal="left"/>
      <protection/>
    </xf>
    <xf numFmtId="0" fontId="14" fillId="0" borderId="29" xfId="0" applyFont="1" applyFill="1" applyBorder="1" applyAlignment="1">
      <alignment horizontal="left"/>
    </xf>
    <xf numFmtId="0" fontId="7" fillId="0" borderId="29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3" fillId="0" borderId="29" xfId="0" applyFont="1" applyFill="1" applyBorder="1" applyAlignment="1">
      <alignment horizontal="left"/>
    </xf>
    <xf numFmtId="0" fontId="28" fillId="0" borderId="29" xfId="0" applyFont="1" applyFill="1" applyBorder="1" applyAlignment="1">
      <alignment horizontal="left" indent="3"/>
    </xf>
    <xf numFmtId="0" fontId="28" fillId="0" borderId="29" xfId="59" applyFont="1" applyFill="1" applyBorder="1" applyAlignment="1">
      <alignment horizontal="left" indent="6"/>
      <protection/>
    </xf>
    <xf numFmtId="0" fontId="28" fillId="0" borderId="29" xfId="59" applyFont="1" applyFill="1" applyBorder="1">
      <alignment/>
      <protection/>
    </xf>
    <xf numFmtId="0" fontId="28" fillId="0" borderId="29" xfId="59" applyFont="1" applyFill="1" applyBorder="1" applyAlignment="1">
      <alignment horizontal="left" vertical="center"/>
      <protection/>
    </xf>
    <xf numFmtId="0" fontId="12" fillId="36" borderId="29" xfId="59" applyFont="1" applyFill="1" applyBorder="1">
      <alignment/>
      <protection/>
    </xf>
    <xf numFmtId="0" fontId="28" fillId="11" borderId="29" xfId="59" applyFont="1" applyFill="1" applyBorder="1">
      <alignment/>
      <protection/>
    </xf>
    <xf numFmtId="49" fontId="13" fillId="11" borderId="29" xfId="55" applyNumberFormat="1" applyFont="1" applyFill="1" applyBorder="1" applyAlignment="1">
      <alignment horizontal="center" vertical="center"/>
      <protection/>
    </xf>
    <xf numFmtId="4" fontId="0" fillId="0" borderId="29" xfId="59" applyNumberFormat="1" applyFont="1" applyFill="1" applyBorder="1">
      <alignment/>
      <protection/>
    </xf>
    <xf numFmtId="4" fontId="0" fillId="0" borderId="29" xfId="59" applyNumberFormat="1" applyFont="1" applyFill="1" applyBorder="1" applyAlignment="1">
      <alignment horizontal="left"/>
      <protection/>
    </xf>
    <xf numFmtId="4" fontId="13" fillId="0" borderId="29" xfId="59" applyNumberFormat="1" applyFont="1" applyFill="1" applyBorder="1" applyAlignment="1">
      <alignment horizontal="left"/>
      <protection/>
    </xf>
    <xf numFmtId="0" fontId="12" fillId="11" borderId="29" xfId="59" applyFont="1" applyFill="1" applyBorder="1">
      <alignment/>
      <protection/>
    </xf>
    <xf numFmtId="4" fontId="51" fillId="37" borderId="29" xfId="50" applyNumberFormat="1" applyFont="1" applyFill="1" applyBorder="1">
      <alignment/>
      <protection/>
    </xf>
    <xf numFmtId="4" fontId="5" fillId="37" borderId="29" xfId="0" applyNumberFormat="1" applyFont="1" applyFill="1" applyBorder="1" applyAlignment="1">
      <alignment/>
    </xf>
    <xf numFmtId="4" fontId="0" fillId="37" borderId="29" xfId="0" applyNumberFormat="1" applyFill="1" applyBorder="1" applyAlignment="1">
      <alignment/>
    </xf>
    <xf numFmtId="4" fontId="38" fillId="37" borderId="29" xfId="59" applyNumberFormat="1" applyFont="1" applyFill="1" applyBorder="1" applyAlignment="1">
      <alignment horizontal="center"/>
      <protection/>
    </xf>
    <xf numFmtId="0" fontId="14" fillId="37" borderId="29" xfId="59" applyFont="1" applyFill="1" applyBorder="1" applyAlignment="1">
      <alignment horizontal="left"/>
      <protection/>
    </xf>
    <xf numFmtId="4" fontId="0" fillId="2" borderId="29" xfId="0" applyNumberFormat="1" applyFill="1" applyBorder="1" applyAlignment="1">
      <alignment/>
    </xf>
    <xf numFmtId="4" fontId="5" fillId="2" borderId="29" xfId="0" applyNumberFormat="1" applyFont="1" applyFill="1" applyBorder="1" applyAlignment="1">
      <alignment/>
    </xf>
    <xf numFmtId="0" fontId="37" fillId="2" borderId="29" xfId="0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vertical="center"/>
    </xf>
    <xf numFmtId="49" fontId="13" fillId="2" borderId="29" xfId="55" applyNumberFormat="1" applyFont="1" applyFill="1" applyBorder="1" applyAlignment="1">
      <alignment horizontal="center" vertical="center"/>
      <protection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49" fontId="25" fillId="0" borderId="29" xfId="59" applyNumberFormat="1" applyFont="1" applyFill="1" applyBorder="1" applyAlignment="1">
      <alignment/>
      <protection/>
    </xf>
    <xf numFmtId="0" fontId="6" fillId="0" borderId="0" xfId="59" applyFont="1" applyFill="1" applyAlignment="1" quotePrefix="1">
      <alignment horizontal="center"/>
      <protection/>
    </xf>
    <xf numFmtId="0" fontId="25" fillId="0" borderId="18" xfId="59" applyFont="1" applyFill="1" applyBorder="1" applyAlignment="1">
      <alignment horizontal="center"/>
      <protection/>
    </xf>
    <xf numFmtId="0" fontId="25" fillId="0" borderId="30" xfId="49" applyFont="1" applyFill="1" applyBorder="1" applyAlignment="1">
      <alignment horizontal="left"/>
      <protection/>
    </xf>
    <xf numFmtId="0" fontId="6" fillId="0" borderId="19" xfId="49" applyFont="1" applyFill="1" applyBorder="1" applyAlignment="1">
      <alignment horizontal="center"/>
      <protection/>
    </xf>
    <xf numFmtId="0" fontId="6" fillId="0" borderId="20" xfId="49" applyFont="1" applyFill="1" applyBorder="1" applyAlignment="1">
      <alignment horizontal="center" wrapText="1"/>
      <protection/>
    </xf>
    <xf numFmtId="0" fontId="6" fillId="0" borderId="27" xfId="49" applyFont="1" applyBorder="1">
      <alignment/>
      <protection/>
    </xf>
    <xf numFmtId="0" fontId="25" fillId="0" borderId="27" xfId="49" applyFont="1" applyBorder="1">
      <alignment/>
      <protection/>
    </xf>
    <xf numFmtId="0" fontId="25" fillId="0" borderId="36" xfId="49" applyFont="1" applyBorder="1">
      <alignment/>
      <protection/>
    </xf>
    <xf numFmtId="0" fontId="25" fillId="0" borderId="17" xfId="49" applyFont="1" applyFill="1" applyBorder="1" applyAlignment="1">
      <alignment horizontal="left"/>
      <protection/>
    </xf>
    <xf numFmtId="0" fontId="6" fillId="0" borderId="15" xfId="49" applyFont="1" applyFill="1" applyBorder="1" applyAlignment="1">
      <alignment horizontal="center"/>
      <protection/>
    </xf>
    <xf numFmtId="0" fontId="6" fillId="0" borderId="16" xfId="49" applyFont="1" applyFill="1" applyBorder="1" applyAlignment="1">
      <alignment horizontal="center" wrapText="1"/>
      <protection/>
    </xf>
    <xf numFmtId="49" fontId="6" fillId="0" borderId="47" xfId="55" applyNumberFormat="1" applyFont="1" applyBorder="1" applyAlignment="1">
      <alignment horizontal="left"/>
      <protection/>
    </xf>
    <xf numFmtId="0" fontId="6" fillId="0" borderId="12" xfId="49" applyFont="1" applyBorder="1">
      <alignment/>
      <protection/>
    </xf>
    <xf numFmtId="0" fontId="25" fillId="0" borderId="12" xfId="49" applyFont="1" applyBorder="1">
      <alignment/>
      <protection/>
    </xf>
    <xf numFmtId="49" fontId="25" fillId="0" borderId="47" xfId="55" applyNumberFormat="1" applyFont="1" applyBorder="1" applyAlignment="1">
      <alignment horizontal="left"/>
      <protection/>
    </xf>
    <xf numFmtId="0" fontId="25" fillId="0" borderId="17" xfId="49" applyFont="1" applyFill="1" applyBorder="1" applyAlignment="1">
      <alignment/>
      <protection/>
    </xf>
    <xf numFmtId="0" fontId="25" fillId="0" borderId="16" xfId="59" applyFont="1" applyFill="1" applyBorder="1">
      <alignment/>
      <protection/>
    </xf>
    <xf numFmtId="0" fontId="6" fillId="0" borderId="15" xfId="49" applyFont="1" applyFill="1" applyBorder="1" applyAlignment="1">
      <alignment/>
      <protection/>
    </xf>
    <xf numFmtId="0" fontId="6" fillId="0" borderId="16" xfId="59" applyFont="1" applyFill="1" applyBorder="1">
      <alignment/>
      <protection/>
    </xf>
    <xf numFmtId="0" fontId="25" fillId="0" borderId="17" xfId="49" applyFont="1" applyFill="1" applyBorder="1">
      <alignment/>
      <protection/>
    </xf>
    <xf numFmtId="49" fontId="6" fillId="0" borderId="15" xfId="49" applyNumberFormat="1" applyFont="1" applyFill="1" applyBorder="1" applyAlignment="1" quotePrefix="1">
      <alignment horizontal="left" vertical="top"/>
      <protection/>
    </xf>
    <xf numFmtId="0" fontId="6" fillId="0" borderId="16" xfId="49" applyFont="1" applyFill="1" applyBorder="1">
      <alignment/>
      <protection/>
    </xf>
    <xf numFmtId="0" fontId="6" fillId="0" borderId="15" xfId="49" applyFont="1" applyFill="1" applyBorder="1">
      <alignment/>
      <protection/>
    </xf>
    <xf numFmtId="0" fontId="6" fillId="0" borderId="16" xfId="49" applyFont="1" applyFill="1" applyBorder="1" applyAlignment="1">
      <alignment wrapText="1"/>
      <protection/>
    </xf>
    <xf numFmtId="0" fontId="6" fillId="0" borderId="15" xfId="59" applyFont="1" applyFill="1" applyBorder="1">
      <alignment/>
      <protection/>
    </xf>
    <xf numFmtId="3" fontId="25" fillId="0" borderId="17" xfId="49" applyNumberFormat="1" applyFont="1" applyFill="1" applyBorder="1">
      <alignment/>
      <protection/>
    </xf>
    <xf numFmtId="14" fontId="6" fillId="0" borderId="0" xfId="59" applyNumberFormat="1" applyFont="1" applyFill="1" applyBorder="1" quotePrefix="1">
      <alignment/>
      <protection/>
    </xf>
    <xf numFmtId="16" fontId="6" fillId="0" borderId="47" xfId="59" applyNumberFormat="1" applyFont="1" applyFill="1" applyBorder="1" applyAlignment="1" quotePrefix="1">
      <alignment horizontal="left"/>
      <protection/>
    </xf>
    <xf numFmtId="0" fontId="25" fillId="0" borderId="0" xfId="59" applyFont="1" applyFill="1" applyBorder="1" applyAlignment="1">
      <alignment/>
      <protection/>
    </xf>
    <xf numFmtId="0" fontId="6" fillId="0" borderId="47" xfId="59" applyFont="1" applyFill="1" applyBorder="1" applyAlignment="1">
      <alignment horizontal="left"/>
      <protection/>
    </xf>
    <xf numFmtId="3" fontId="43" fillId="0" borderId="17" xfId="49" applyNumberFormat="1" applyFont="1" applyFill="1" applyBorder="1">
      <alignment/>
      <protection/>
    </xf>
    <xf numFmtId="3" fontId="42" fillId="0" borderId="17" xfId="49" applyNumberFormat="1" applyFont="1" applyFill="1" applyBorder="1">
      <alignment/>
      <protection/>
    </xf>
    <xf numFmtId="0" fontId="6" fillId="33" borderId="15" xfId="49" applyFont="1" applyFill="1" applyBorder="1" applyAlignment="1">
      <alignment/>
      <protection/>
    </xf>
    <xf numFmtId="0" fontId="6" fillId="33" borderId="16" xfId="59" applyFont="1" applyFill="1" applyBorder="1">
      <alignment/>
      <protection/>
    </xf>
    <xf numFmtId="49" fontId="6" fillId="33" borderId="47" xfId="55" applyNumberFormat="1" applyFont="1" applyFill="1" applyBorder="1" applyAlignment="1">
      <alignment horizontal="left"/>
      <protection/>
    </xf>
    <xf numFmtId="0" fontId="6" fillId="33" borderId="15" xfId="49" applyFont="1" applyFill="1" applyBorder="1" applyAlignment="1">
      <alignment horizontal="left" wrapText="1"/>
      <protection/>
    </xf>
    <xf numFmtId="0" fontId="43" fillId="0" borderId="16" xfId="49" applyFont="1" applyFill="1" applyBorder="1">
      <alignment/>
      <protection/>
    </xf>
    <xf numFmtId="3" fontId="6" fillId="0" borderId="15" xfId="49" applyNumberFormat="1" applyFont="1" applyFill="1" applyBorder="1">
      <alignment/>
      <protection/>
    </xf>
    <xf numFmtId="0" fontId="25" fillId="0" borderId="16" xfId="49" applyFont="1" applyFill="1" applyBorder="1" applyAlignment="1">
      <alignment wrapText="1"/>
      <protection/>
    </xf>
    <xf numFmtId="49" fontId="25" fillId="0" borderId="47" xfId="55" applyNumberFormat="1" applyFont="1" applyFill="1" applyBorder="1" applyAlignment="1">
      <alignment horizontal="left"/>
      <protection/>
    </xf>
    <xf numFmtId="0" fontId="6" fillId="0" borderId="12" xfId="49" applyFont="1" applyFill="1" applyBorder="1">
      <alignment/>
      <protection/>
    </xf>
    <xf numFmtId="0" fontId="25" fillId="0" borderId="12" xfId="49" applyFont="1" applyFill="1" applyBorder="1">
      <alignment/>
      <protection/>
    </xf>
    <xf numFmtId="49" fontId="6" fillId="0" borderId="47" xfId="55" applyNumberFormat="1" applyFont="1" applyFill="1" applyBorder="1" applyAlignment="1">
      <alignment horizontal="left"/>
      <protection/>
    </xf>
    <xf numFmtId="0" fontId="6" fillId="0" borderId="12" xfId="49" applyFont="1" applyFill="1" applyBorder="1">
      <alignment/>
      <protection/>
    </xf>
    <xf numFmtId="0" fontId="25" fillId="0" borderId="12" xfId="49" applyFont="1" applyFill="1" applyBorder="1">
      <alignment/>
      <protection/>
    </xf>
    <xf numFmtId="49" fontId="6" fillId="0" borderId="12" xfId="55" applyNumberFormat="1" applyFont="1" applyFill="1" applyBorder="1" applyAlignment="1">
      <alignment horizontal="left"/>
      <protection/>
    </xf>
    <xf numFmtId="0" fontId="6" fillId="0" borderId="15" xfId="49" applyFont="1" applyFill="1" applyBorder="1" applyAlignment="1">
      <alignment horizontal="left" wrapText="1"/>
      <protection/>
    </xf>
    <xf numFmtId="0" fontId="26" fillId="33" borderId="17" xfId="49" applyFont="1" applyFill="1" applyBorder="1">
      <alignment/>
      <protection/>
    </xf>
    <xf numFmtId="0" fontId="27" fillId="33" borderId="15" xfId="49" applyFont="1" applyFill="1" applyBorder="1" applyAlignment="1">
      <alignment horizontal="left" wrapText="1"/>
      <protection/>
    </xf>
    <xf numFmtId="49" fontId="27" fillId="33" borderId="47" xfId="55" applyNumberFormat="1" applyFont="1" applyFill="1" applyBorder="1" applyAlignment="1">
      <alignment horizontal="left"/>
      <protection/>
    </xf>
    <xf numFmtId="0" fontId="27" fillId="33" borderId="12" xfId="49" applyFont="1" applyFill="1" applyBorder="1">
      <alignment/>
      <protection/>
    </xf>
    <xf numFmtId="0" fontId="26" fillId="33" borderId="12" xfId="49" applyFont="1" applyFill="1" applyBorder="1">
      <alignment/>
      <protection/>
    </xf>
    <xf numFmtId="0" fontId="26" fillId="33" borderId="41" xfId="49" applyFont="1" applyFill="1" applyBorder="1">
      <alignment/>
      <protection/>
    </xf>
    <xf numFmtId="0" fontId="27" fillId="33" borderId="56" xfId="49" applyFont="1" applyFill="1" applyBorder="1" applyAlignment="1">
      <alignment horizontal="left" wrapText="1"/>
      <protection/>
    </xf>
    <xf numFmtId="0" fontId="27" fillId="33" borderId="0" xfId="49" applyFont="1" applyFill="1" applyAlignment="1">
      <alignment wrapText="1"/>
      <protection/>
    </xf>
    <xf numFmtId="0" fontId="26" fillId="33" borderId="47" xfId="49" applyFont="1" applyFill="1" applyBorder="1">
      <alignment/>
      <protection/>
    </xf>
    <xf numFmtId="0" fontId="27" fillId="33" borderId="16" xfId="49" applyFont="1" applyFill="1" applyBorder="1" applyAlignment="1">
      <alignment wrapText="1"/>
      <protection/>
    </xf>
    <xf numFmtId="0" fontId="26" fillId="33" borderId="45" xfId="49" applyFont="1" applyFill="1" applyBorder="1">
      <alignment/>
      <protection/>
    </xf>
    <xf numFmtId="0" fontId="27" fillId="33" borderId="57" xfId="49" applyFont="1" applyFill="1" applyBorder="1" applyAlignment="1">
      <alignment horizontal="left" wrapText="1"/>
      <protection/>
    </xf>
    <xf numFmtId="0" fontId="27" fillId="33" borderId="0" xfId="49" applyFont="1" applyFill="1">
      <alignment/>
      <protection/>
    </xf>
    <xf numFmtId="0" fontId="25" fillId="0" borderId="12" xfId="59" applyFont="1" applyFill="1" applyBorder="1" applyAlignment="1">
      <alignment horizontal="left"/>
      <protection/>
    </xf>
    <xf numFmtId="0" fontId="6" fillId="0" borderId="12" xfId="59" applyFont="1" applyFill="1" applyBorder="1" applyAlignment="1">
      <alignment horizontal="center"/>
      <protection/>
    </xf>
    <xf numFmtId="0" fontId="25" fillId="0" borderId="12" xfId="59" applyFont="1" applyFill="1" applyBorder="1" applyAlignment="1">
      <alignment horizontal="center"/>
      <protection/>
    </xf>
    <xf numFmtId="49" fontId="25" fillId="0" borderId="17" xfId="49" applyNumberFormat="1" applyFont="1" applyFill="1" applyBorder="1" applyAlignment="1">
      <alignment horizontal="left"/>
      <protection/>
    </xf>
    <xf numFmtId="0" fontId="6" fillId="0" borderId="12" xfId="59" applyFont="1" applyFill="1" applyBorder="1" applyAlignment="1">
      <alignment horizontal="left"/>
      <protection/>
    </xf>
    <xf numFmtId="0" fontId="44" fillId="0" borderId="16" xfId="49" applyFont="1" applyFill="1" applyBorder="1">
      <alignment/>
      <protection/>
    </xf>
    <xf numFmtId="49" fontId="25" fillId="0" borderId="41" xfId="49" applyNumberFormat="1" applyFont="1" applyFill="1" applyBorder="1" applyAlignment="1">
      <alignment horizontal="left"/>
      <protection/>
    </xf>
    <xf numFmtId="0" fontId="6" fillId="0" borderId="56" xfId="49" applyFont="1" applyFill="1" applyBorder="1" applyAlignment="1">
      <alignment horizontal="left" wrapText="1"/>
      <protection/>
    </xf>
    <xf numFmtId="0" fontId="44" fillId="0" borderId="0" xfId="49" applyFont="1" applyFill="1">
      <alignment/>
      <protection/>
    </xf>
    <xf numFmtId="49" fontId="25" fillId="0" borderId="47" xfId="49" applyNumberFormat="1" applyFont="1" applyFill="1" applyBorder="1" applyAlignment="1">
      <alignment horizontal="left"/>
      <protection/>
    </xf>
    <xf numFmtId="0" fontId="6" fillId="0" borderId="0" xfId="49" applyFont="1" applyBorder="1">
      <alignment/>
      <protection/>
    </xf>
    <xf numFmtId="0" fontId="27" fillId="0" borderId="58" xfId="59" applyFont="1" applyFill="1" applyBorder="1" applyAlignment="1">
      <alignment horizontal="left"/>
      <protection/>
    </xf>
    <xf numFmtId="0" fontId="6" fillId="0" borderId="0" xfId="49" applyFont="1" applyBorder="1">
      <alignment/>
      <protection/>
    </xf>
    <xf numFmtId="0" fontId="6" fillId="0" borderId="59" xfId="49" applyFont="1" applyBorder="1">
      <alignment/>
      <protection/>
    </xf>
    <xf numFmtId="0" fontId="25" fillId="0" borderId="59" xfId="49" applyFont="1" applyBorder="1">
      <alignment/>
      <protection/>
    </xf>
    <xf numFmtId="0" fontId="25" fillId="36" borderId="31" xfId="59" applyFont="1" applyFill="1" applyBorder="1">
      <alignment/>
      <protection/>
    </xf>
    <xf numFmtId="0" fontId="6" fillId="36" borderId="27" xfId="59" applyFont="1" applyFill="1" applyBorder="1">
      <alignment/>
      <protection/>
    </xf>
    <xf numFmtId="0" fontId="25" fillId="36" borderId="10" xfId="59" applyFont="1" applyFill="1" applyBorder="1" applyAlignment="1">
      <alignment horizontal="left"/>
      <protection/>
    </xf>
    <xf numFmtId="0" fontId="6" fillId="36" borderId="27" xfId="49" applyFont="1" applyFill="1" applyBorder="1">
      <alignment/>
      <protection/>
    </xf>
    <xf numFmtId="0" fontId="6" fillId="36" borderId="52" xfId="49" applyFont="1" applyFill="1" applyBorder="1">
      <alignment/>
      <protection/>
    </xf>
    <xf numFmtId="0" fontId="6" fillId="0" borderId="40" xfId="49" applyFont="1" applyBorder="1">
      <alignment/>
      <protection/>
    </xf>
    <xf numFmtId="49" fontId="25" fillId="0" borderId="0" xfId="55" applyNumberFormat="1" applyFont="1" applyBorder="1" applyAlignment="1">
      <alignment horizontal="left"/>
      <protection/>
    </xf>
    <xf numFmtId="0" fontId="6" fillId="0" borderId="40" xfId="49" applyFont="1" applyFill="1" applyBorder="1">
      <alignment/>
      <protection/>
    </xf>
    <xf numFmtId="0" fontId="6" fillId="0" borderId="40" xfId="49" applyFont="1" applyFill="1" applyBorder="1">
      <alignment/>
      <protection/>
    </xf>
    <xf numFmtId="0" fontId="6" fillId="36" borderId="10" xfId="49" applyFont="1" applyFill="1" applyBorder="1">
      <alignment/>
      <protection/>
    </xf>
    <xf numFmtId="0" fontId="6" fillId="36" borderId="60" xfId="49" applyFont="1" applyFill="1" applyBorder="1">
      <alignment/>
      <protection/>
    </xf>
    <xf numFmtId="0" fontId="6" fillId="0" borderId="36" xfId="49" applyFont="1" applyBorder="1">
      <alignment/>
      <protection/>
    </xf>
    <xf numFmtId="0" fontId="6" fillId="0" borderId="58" xfId="49" applyFont="1" applyBorder="1">
      <alignment/>
      <protection/>
    </xf>
    <xf numFmtId="0" fontId="25" fillId="33" borderId="17" xfId="49" applyFont="1" applyFill="1" applyBorder="1" applyAlignment="1">
      <alignment/>
      <protection/>
    </xf>
    <xf numFmtId="0" fontId="25" fillId="33" borderId="16" xfId="59" applyFont="1" applyFill="1" applyBorder="1">
      <alignment/>
      <protection/>
    </xf>
    <xf numFmtId="0" fontId="6" fillId="0" borderId="47" xfId="49" applyFont="1" applyBorder="1">
      <alignment/>
      <protection/>
    </xf>
    <xf numFmtId="3" fontId="25" fillId="33" borderId="17" xfId="49" applyNumberFormat="1" applyFont="1" applyFill="1" applyBorder="1">
      <alignment/>
      <protection/>
    </xf>
    <xf numFmtId="3" fontId="6" fillId="33" borderId="15" xfId="49" applyNumberFormat="1" applyFont="1" applyFill="1" applyBorder="1">
      <alignment/>
      <protection/>
    </xf>
    <xf numFmtId="0" fontId="25" fillId="33" borderId="16" xfId="49" applyFont="1" applyFill="1" applyBorder="1" applyAlignment="1">
      <alignment wrapText="1"/>
      <protection/>
    </xf>
    <xf numFmtId="49" fontId="25" fillId="33" borderId="47" xfId="55" applyNumberFormat="1" applyFont="1" applyFill="1" applyBorder="1" applyAlignment="1">
      <alignment horizontal="left"/>
      <protection/>
    </xf>
    <xf numFmtId="0" fontId="6" fillId="33" borderId="12" xfId="49" applyFont="1" applyFill="1" applyBorder="1">
      <alignment/>
      <protection/>
    </xf>
    <xf numFmtId="0" fontId="6" fillId="33" borderId="40" xfId="49" applyFont="1" applyFill="1" applyBorder="1">
      <alignment/>
      <protection/>
    </xf>
    <xf numFmtId="0" fontId="6" fillId="33" borderId="15" xfId="59" applyFont="1" applyFill="1" applyBorder="1">
      <alignment/>
      <protection/>
    </xf>
    <xf numFmtId="0" fontId="6" fillId="33" borderId="16" xfId="49" applyFont="1" applyFill="1" applyBorder="1">
      <alignment/>
      <protection/>
    </xf>
    <xf numFmtId="0" fontId="6" fillId="33" borderId="15" xfId="49" applyFont="1" applyFill="1" applyBorder="1">
      <alignment/>
      <protection/>
    </xf>
    <xf numFmtId="0" fontId="25" fillId="33" borderId="17" xfId="49" applyFont="1" applyFill="1" applyBorder="1">
      <alignment/>
      <protection/>
    </xf>
    <xf numFmtId="49" fontId="6" fillId="33" borderId="12" xfId="55" applyNumberFormat="1" applyFont="1" applyFill="1" applyBorder="1" applyAlignment="1">
      <alignment horizontal="left"/>
      <protection/>
    </xf>
    <xf numFmtId="0" fontId="6" fillId="33" borderId="12" xfId="49" applyFont="1" applyFill="1" applyBorder="1">
      <alignment/>
      <protection/>
    </xf>
    <xf numFmtId="0" fontId="6" fillId="33" borderId="40" xfId="49" applyFont="1" applyFill="1" applyBorder="1">
      <alignment/>
      <protection/>
    </xf>
    <xf numFmtId="0" fontId="27" fillId="33" borderId="40" xfId="49" applyFont="1" applyFill="1" applyBorder="1">
      <alignment/>
      <protection/>
    </xf>
    <xf numFmtId="0" fontId="25" fillId="33" borderId="12" xfId="59" applyFont="1" applyFill="1" applyBorder="1" applyAlignment="1">
      <alignment horizontal="left"/>
      <protection/>
    </xf>
    <xf numFmtId="0" fontId="6" fillId="33" borderId="12" xfId="59" applyFont="1" applyFill="1" applyBorder="1" applyAlignment="1">
      <alignment horizontal="center"/>
      <protection/>
    </xf>
    <xf numFmtId="0" fontId="25" fillId="33" borderId="12" xfId="59" applyFont="1" applyFill="1" applyBorder="1" applyAlignment="1">
      <alignment horizontal="center"/>
      <protection/>
    </xf>
    <xf numFmtId="0" fontId="25" fillId="33" borderId="40" xfId="59" applyFont="1" applyFill="1" applyBorder="1" applyAlignment="1">
      <alignment horizontal="center"/>
      <protection/>
    </xf>
    <xf numFmtId="49" fontId="25" fillId="33" borderId="17" xfId="49" applyNumberFormat="1" applyFont="1" applyFill="1" applyBorder="1" applyAlignment="1">
      <alignment horizontal="left"/>
      <protection/>
    </xf>
    <xf numFmtId="0" fontId="6" fillId="33" borderId="12" xfId="59" applyFont="1" applyFill="1" applyBorder="1" applyAlignment="1">
      <alignment horizontal="left"/>
      <protection/>
    </xf>
    <xf numFmtId="0" fontId="44" fillId="33" borderId="16" xfId="49" applyFont="1" applyFill="1" applyBorder="1">
      <alignment/>
      <protection/>
    </xf>
    <xf numFmtId="49" fontId="25" fillId="33" borderId="41" xfId="49" applyNumberFormat="1" applyFont="1" applyFill="1" applyBorder="1" applyAlignment="1">
      <alignment horizontal="left"/>
      <protection/>
    </xf>
    <xf numFmtId="0" fontId="6" fillId="33" borderId="56" xfId="49" applyFont="1" applyFill="1" applyBorder="1" applyAlignment="1">
      <alignment horizontal="left" wrapText="1"/>
      <protection/>
    </xf>
    <xf numFmtId="0" fontId="44" fillId="33" borderId="0" xfId="49" applyFont="1" applyFill="1">
      <alignment/>
      <protection/>
    </xf>
    <xf numFmtId="49" fontId="25" fillId="33" borderId="47" xfId="49" applyNumberFormat="1" applyFont="1" applyFill="1" applyBorder="1" applyAlignment="1">
      <alignment horizontal="left"/>
      <protection/>
    </xf>
    <xf numFmtId="0" fontId="6" fillId="0" borderId="0" xfId="49" applyFont="1" applyFill="1">
      <alignment/>
      <protection/>
    </xf>
    <xf numFmtId="49" fontId="25" fillId="0" borderId="10" xfId="55" applyNumberFormat="1" applyFont="1" applyFill="1" applyBorder="1" applyAlignment="1">
      <alignment horizontal="left"/>
      <protection/>
    </xf>
    <xf numFmtId="0" fontId="6" fillId="0" borderId="27" xfId="49" applyFont="1" applyFill="1" applyBorder="1">
      <alignment/>
      <protection/>
    </xf>
    <xf numFmtId="0" fontId="26" fillId="0" borderId="17" xfId="49" applyFont="1" applyFill="1" applyBorder="1">
      <alignment/>
      <protection/>
    </xf>
    <xf numFmtId="0" fontId="27" fillId="0" borderId="15" xfId="49" applyFont="1" applyFill="1" applyBorder="1" applyAlignment="1">
      <alignment horizontal="left" wrapText="1"/>
      <protection/>
    </xf>
    <xf numFmtId="49" fontId="27" fillId="0" borderId="47" xfId="55" applyNumberFormat="1" applyFont="1" applyFill="1" applyBorder="1" applyAlignment="1">
      <alignment horizontal="left"/>
      <protection/>
    </xf>
    <xf numFmtId="0" fontId="27" fillId="0" borderId="12" xfId="49" applyFont="1" applyFill="1" applyBorder="1">
      <alignment/>
      <protection/>
    </xf>
    <xf numFmtId="0" fontId="26" fillId="0" borderId="41" xfId="49" applyFont="1" applyFill="1" applyBorder="1">
      <alignment/>
      <protection/>
    </xf>
    <xf numFmtId="0" fontId="27" fillId="0" borderId="56" xfId="49" applyFont="1" applyFill="1" applyBorder="1" applyAlignment="1">
      <alignment horizontal="left" wrapText="1"/>
      <protection/>
    </xf>
    <xf numFmtId="0" fontId="27" fillId="0" borderId="0" xfId="49" applyFont="1" applyFill="1" applyAlignment="1">
      <alignment wrapText="1"/>
      <protection/>
    </xf>
    <xf numFmtId="0" fontId="26" fillId="0" borderId="47" xfId="49" applyFont="1" applyFill="1" applyBorder="1">
      <alignment/>
      <protection/>
    </xf>
    <xf numFmtId="0" fontId="27" fillId="0" borderId="16" xfId="49" applyFont="1" applyFill="1" applyBorder="1" applyAlignment="1">
      <alignment wrapText="1"/>
      <protection/>
    </xf>
    <xf numFmtId="0" fontId="26" fillId="0" borderId="45" xfId="49" applyFont="1" applyFill="1" applyBorder="1">
      <alignment/>
      <protection/>
    </xf>
    <xf numFmtId="0" fontId="27" fillId="0" borderId="57" xfId="49" applyFont="1" applyFill="1" applyBorder="1" applyAlignment="1">
      <alignment horizontal="left" wrapText="1"/>
      <protection/>
    </xf>
    <xf numFmtId="0" fontId="27" fillId="0" borderId="0" xfId="49" applyFont="1" applyFill="1">
      <alignment/>
      <protection/>
    </xf>
    <xf numFmtId="4" fontId="0" fillId="0" borderId="29" xfId="0" applyNumberFormat="1" applyFill="1" applyBorder="1" applyAlignment="1">
      <alignment/>
    </xf>
    <xf numFmtId="0" fontId="38" fillId="0" borderId="0" xfId="59" applyFont="1" applyFill="1" applyAlignment="1">
      <alignment horizontal="left" vertical="center"/>
      <protection/>
    </xf>
    <xf numFmtId="0" fontId="24" fillId="0" borderId="0" xfId="59" applyFont="1" applyFill="1" applyAlignment="1">
      <alignment horizontal="center"/>
      <protection/>
    </xf>
    <xf numFmtId="0" fontId="38" fillId="0" borderId="0" xfId="52" applyFont="1">
      <alignment/>
      <protection/>
    </xf>
    <xf numFmtId="0" fontId="106" fillId="0" borderId="0" xfId="0" applyFont="1" applyAlignment="1">
      <alignment/>
    </xf>
    <xf numFmtId="0" fontId="38" fillId="0" borderId="0" xfId="60" applyFont="1" applyFill="1" applyAlignment="1">
      <alignment vertical="center"/>
      <protection/>
    </xf>
    <xf numFmtId="0" fontId="24" fillId="0" borderId="0" xfId="59" applyFont="1" applyFill="1" applyAlignment="1">
      <alignment vertical="center"/>
      <protection/>
    </xf>
    <xf numFmtId="0" fontId="24" fillId="0" borderId="0" xfId="59" applyFont="1" applyFill="1" applyAlignment="1">
      <alignment horizontal="center" vertical="center"/>
      <protection/>
    </xf>
    <xf numFmtId="0" fontId="38" fillId="0" borderId="0" xfId="52" applyFont="1" applyFill="1" applyBorder="1">
      <alignment/>
      <protection/>
    </xf>
    <xf numFmtId="0" fontId="24" fillId="0" borderId="0" xfId="59" applyFont="1" applyFill="1" applyAlignment="1">
      <alignment vertical="top"/>
      <protection/>
    </xf>
    <xf numFmtId="0" fontId="24" fillId="0" borderId="0" xfId="59" applyFont="1" applyFill="1" applyAlignment="1">
      <alignment horizontal="left" vertical="top"/>
      <protection/>
    </xf>
    <xf numFmtId="0" fontId="38" fillId="0" borderId="0" xfId="59" applyFont="1" applyFill="1" applyBorder="1">
      <alignment/>
      <protection/>
    </xf>
    <xf numFmtId="0" fontId="38" fillId="0" borderId="0" xfId="59" applyFont="1" applyFill="1" applyBorder="1" applyAlignment="1" quotePrefix="1">
      <alignment horizontal="center"/>
      <protection/>
    </xf>
    <xf numFmtId="0" fontId="24" fillId="0" borderId="0" xfId="59" applyFont="1" applyFill="1" applyBorder="1" applyAlignment="1" quotePrefix="1">
      <alignment horizontal="center"/>
      <protection/>
    </xf>
    <xf numFmtId="0" fontId="24" fillId="0" borderId="48" xfId="52" applyFont="1" applyFill="1" applyBorder="1" applyAlignment="1">
      <alignment horizontal="left"/>
      <protection/>
    </xf>
    <xf numFmtId="0" fontId="24" fillId="0" borderId="48" xfId="52" applyFont="1" applyFill="1" applyBorder="1" applyAlignment="1">
      <alignment horizontal="center"/>
      <protection/>
    </xf>
    <xf numFmtId="0" fontId="24" fillId="0" borderId="48" xfId="52" applyFont="1" applyFill="1" applyBorder="1" applyAlignment="1">
      <alignment horizontal="center" wrapText="1"/>
      <protection/>
    </xf>
    <xf numFmtId="16" fontId="24" fillId="0" borderId="48" xfId="59" applyNumberFormat="1" applyFont="1" applyFill="1" applyBorder="1" applyAlignment="1" quotePrefix="1">
      <alignment horizontal="left"/>
      <protection/>
    </xf>
    <xf numFmtId="0" fontId="24" fillId="0" borderId="48" xfId="59" applyFont="1" applyFill="1" applyBorder="1" applyAlignment="1">
      <alignment horizontal="center"/>
      <protection/>
    </xf>
    <xf numFmtId="0" fontId="24" fillId="0" borderId="0" xfId="52" applyFont="1" applyFill="1">
      <alignment/>
      <protection/>
    </xf>
    <xf numFmtId="0" fontId="24" fillId="0" borderId="29" xfId="52" applyFont="1" applyFill="1" applyBorder="1" applyAlignment="1">
      <alignment horizontal="left"/>
      <protection/>
    </xf>
    <xf numFmtId="0" fontId="24" fillId="0" borderId="29" xfId="52" applyFont="1" applyFill="1" applyBorder="1" applyAlignment="1">
      <alignment horizontal="center"/>
      <protection/>
    </xf>
    <xf numFmtId="0" fontId="24" fillId="0" borderId="29" xfId="52" applyFont="1" applyFill="1" applyBorder="1" applyAlignment="1">
      <alignment horizontal="center" wrapText="1"/>
      <protection/>
    </xf>
    <xf numFmtId="0" fontId="24" fillId="0" borderId="29" xfId="59" applyFont="1" applyFill="1" applyBorder="1" applyAlignment="1">
      <alignment horizontal="left"/>
      <protection/>
    </xf>
    <xf numFmtId="0" fontId="24" fillId="0" borderId="29" xfId="59" applyFont="1" applyFill="1" applyBorder="1" applyAlignment="1">
      <alignment horizontal="center"/>
      <protection/>
    </xf>
    <xf numFmtId="0" fontId="24" fillId="0" borderId="29" xfId="52" applyFont="1" applyFill="1" applyBorder="1" applyAlignment="1">
      <alignment horizontal="left"/>
      <protection/>
    </xf>
    <xf numFmtId="0" fontId="38" fillId="0" borderId="29" xfId="52" applyFont="1" applyFill="1" applyBorder="1" applyAlignment="1">
      <alignment horizontal="center"/>
      <protection/>
    </xf>
    <xf numFmtId="0" fontId="38" fillId="0" borderId="29" xfId="52" applyFont="1" applyFill="1" applyBorder="1" applyAlignment="1">
      <alignment horizontal="center" wrapText="1"/>
      <protection/>
    </xf>
    <xf numFmtId="0" fontId="38" fillId="0" borderId="29" xfId="59" applyFont="1" applyFill="1" applyBorder="1" applyAlignment="1" quotePrefix="1">
      <alignment horizontal="left"/>
      <protection/>
    </xf>
    <xf numFmtId="0" fontId="38" fillId="0" borderId="29" xfId="59" applyFont="1" applyFill="1" applyBorder="1" applyAlignment="1">
      <alignment horizontal="center"/>
      <protection/>
    </xf>
    <xf numFmtId="0" fontId="24" fillId="0" borderId="29" xfId="52" applyFont="1" applyFill="1" applyBorder="1">
      <alignment/>
      <protection/>
    </xf>
    <xf numFmtId="0" fontId="38" fillId="0" borderId="29" xfId="52" applyFont="1" applyFill="1" applyBorder="1">
      <alignment/>
      <protection/>
    </xf>
    <xf numFmtId="0" fontId="24" fillId="0" borderId="29" xfId="52" applyFont="1" applyFill="1" applyBorder="1" applyAlignment="1">
      <alignment wrapText="1"/>
      <protection/>
    </xf>
    <xf numFmtId="0" fontId="38" fillId="0" borderId="29" xfId="59" applyFont="1" applyFill="1" applyBorder="1" applyAlignment="1" quotePrefix="1">
      <alignment/>
      <protection/>
    </xf>
    <xf numFmtId="0" fontId="24" fillId="0" borderId="29" xfId="52" applyFont="1" applyFill="1" applyBorder="1" applyAlignment="1">
      <alignment/>
      <protection/>
    </xf>
    <xf numFmtId="0" fontId="38" fillId="0" borderId="29" xfId="59" applyFont="1" applyFill="1" applyBorder="1">
      <alignment/>
      <protection/>
    </xf>
    <xf numFmtId="16" fontId="38" fillId="0" borderId="29" xfId="59" applyNumberFormat="1" applyFont="1" applyFill="1" applyBorder="1" applyAlignment="1" quotePrefix="1">
      <alignment horizontal="left"/>
      <protection/>
    </xf>
    <xf numFmtId="0" fontId="56" fillId="0" borderId="29" xfId="52" applyFont="1" applyFill="1" applyBorder="1">
      <alignment/>
      <protection/>
    </xf>
    <xf numFmtId="0" fontId="57" fillId="0" borderId="29" xfId="52" applyFont="1" applyFill="1" applyBorder="1">
      <alignment/>
      <protection/>
    </xf>
    <xf numFmtId="0" fontId="57" fillId="0" borderId="29" xfId="52" applyFont="1" applyFill="1" applyBorder="1" applyAlignment="1">
      <alignment/>
      <protection/>
    </xf>
    <xf numFmtId="16" fontId="57" fillId="0" borderId="29" xfId="59" applyNumberFormat="1" applyFont="1" applyFill="1" applyBorder="1" applyAlignment="1" quotePrefix="1">
      <alignment horizontal="left"/>
      <protection/>
    </xf>
    <xf numFmtId="0" fontId="57" fillId="0" borderId="29" xfId="59" applyFont="1" applyFill="1" applyBorder="1" applyAlignment="1">
      <alignment horizontal="center"/>
      <protection/>
    </xf>
    <xf numFmtId="0" fontId="38" fillId="0" borderId="29" xfId="52" applyFont="1" applyFill="1" applyBorder="1" applyAlignment="1">
      <alignment wrapText="1"/>
      <protection/>
    </xf>
    <xf numFmtId="0" fontId="38" fillId="0" borderId="29" xfId="52" applyFont="1" applyFill="1" applyBorder="1" applyAlignment="1">
      <alignment/>
      <protection/>
    </xf>
    <xf numFmtId="0" fontId="38" fillId="0" borderId="29" xfId="59" applyFont="1" applyFill="1" applyBorder="1" applyAlignment="1">
      <alignment/>
      <protection/>
    </xf>
    <xf numFmtId="49" fontId="38" fillId="0" borderId="29" xfId="59" applyNumberFormat="1" applyFont="1" applyFill="1" applyBorder="1" applyAlignment="1">
      <alignment horizontal="left"/>
      <protection/>
    </xf>
    <xf numFmtId="3" fontId="24" fillId="0" borderId="29" xfId="52" applyNumberFormat="1" applyFont="1" applyFill="1" applyBorder="1">
      <alignment/>
      <protection/>
    </xf>
    <xf numFmtId="0" fontId="39" fillId="0" borderId="29" xfId="59" applyFont="1" applyFill="1" applyBorder="1" applyAlignment="1" quotePrefix="1">
      <alignment horizontal="left"/>
      <protection/>
    </xf>
    <xf numFmtId="0" fontId="58" fillId="0" borderId="29" xfId="59" applyFont="1" applyFill="1" applyBorder="1">
      <alignment/>
      <protection/>
    </xf>
    <xf numFmtId="0" fontId="38" fillId="0" borderId="29" xfId="59" applyFont="1" applyFill="1" applyBorder="1" applyAlignment="1">
      <alignment horizontal="left" wrapText="1"/>
      <protection/>
    </xf>
    <xf numFmtId="0" fontId="59" fillId="0" borderId="29" xfId="52" applyFont="1" applyFill="1" applyBorder="1">
      <alignment/>
      <protection/>
    </xf>
    <xf numFmtId="14" fontId="38" fillId="0" borderId="29" xfId="59" applyNumberFormat="1" applyFont="1" applyFill="1" applyBorder="1" applyAlignment="1" quotePrefix="1">
      <alignment horizontal="left"/>
      <protection/>
    </xf>
    <xf numFmtId="3" fontId="38" fillId="0" borderId="29" xfId="52" applyNumberFormat="1" applyFont="1" applyFill="1" applyBorder="1">
      <alignment/>
      <protection/>
    </xf>
    <xf numFmtId="16" fontId="24" fillId="0" borderId="29" xfId="59" applyNumberFormat="1" applyFont="1" applyFill="1" applyBorder="1" applyAlignment="1" quotePrefix="1">
      <alignment horizontal="left"/>
      <protection/>
    </xf>
    <xf numFmtId="0" fontId="58" fillId="0" borderId="29" xfId="52" applyFont="1" applyFill="1" applyBorder="1" applyAlignment="1">
      <alignment/>
      <protection/>
    </xf>
    <xf numFmtId="16" fontId="39" fillId="0" borderId="29" xfId="59" applyNumberFormat="1" applyFont="1" applyFill="1" applyBorder="1" applyAlignment="1" quotePrefix="1">
      <alignment horizontal="left"/>
      <protection/>
    </xf>
    <xf numFmtId="0" fontId="38" fillId="0" borderId="29" xfId="52" applyFont="1" applyFill="1" applyBorder="1" applyAlignment="1">
      <alignment horizontal="left" wrapText="1"/>
      <protection/>
    </xf>
    <xf numFmtId="3" fontId="24" fillId="0" borderId="29" xfId="52" applyNumberFormat="1" applyFont="1" applyFill="1" applyBorder="1">
      <alignment/>
      <protection/>
    </xf>
    <xf numFmtId="0" fontId="24" fillId="0" borderId="29" xfId="52" applyFont="1" applyFill="1" applyBorder="1" applyAlignment="1">
      <alignment wrapText="1"/>
      <protection/>
    </xf>
    <xf numFmtId="0" fontId="24" fillId="0" borderId="29" xfId="59" applyFont="1" applyFill="1" applyBorder="1" applyAlignment="1">
      <alignment/>
      <protection/>
    </xf>
    <xf numFmtId="0" fontId="24" fillId="0" borderId="29" xfId="52" applyFont="1" applyFill="1" applyBorder="1">
      <alignment/>
      <protection/>
    </xf>
    <xf numFmtId="49" fontId="24" fillId="0" borderId="29" xfId="52" applyNumberFormat="1" applyFont="1" applyFill="1" applyBorder="1" applyAlignment="1" quotePrefix="1">
      <alignment horizontal="left" vertical="top"/>
      <protection/>
    </xf>
    <xf numFmtId="0" fontId="24" fillId="0" borderId="29" xfId="52" applyFont="1" applyFill="1" applyBorder="1" applyAlignment="1">
      <alignment/>
      <protection/>
    </xf>
    <xf numFmtId="0" fontId="38" fillId="0" borderId="29" xfId="52" applyFont="1" applyFill="1" applyBorder="1" applyAlignment="1">
      <alignment/>
      <protection/>
    </xf>
    <xf numFmtId="0" fontId="38" fillId="0" borderId="29" xfId="59" applyFont="1" applyFill="1" applyBorder="1">
      <alignment/>
      <protection/>
    </xf>
    <xf numFmtId="0" fontId="38" fillId="0" borderId="29" xfId="52" applyFont="1" applyFill="1" applyBorder="1" applyAlignment="1">
      <alignment wrapText="1"/>
      <protection/>
    </xf>
    <xf numFmtId="16" fontId="38" fillId="0" borderId="29" xfId="59" applyNumberFormat="1" applyFont="1" applyFill="1" applyBorder="1" applyAlignment="1" quotePrefix="1">
      <alignment horizontal="left"/>
      <protection/>
    </xf>
    <xf numFmtId="0" fontId="38" fillId="0" borderId="29" xfId="59" applyFont="1" applyFill="1" applyBorder="1" applyAlignment="1">
      <alignment horizontal="center"/>
      <protection/>
    </xf>
    <xf numFmtId="0" fontId="60" fillId="0" borderId="29" xfId="59" applyFont="1" applyFill="1" applyBorder="1">
      <alignment/>
      <protection/>
    </xf>
    <xf numFmtId="16" fontId="39" fillId="0" borderId="29" xfId="59" applyNumberFormat="1" applyFont="1" applyFill="1" applyBorder="1" applyAlignment="1">
      <alignment horizontal="left"/>
      <protection/>
    </xf>
    <xf numFmtId="0" fontId="61" fillId="0" borderId="29" xfId="59" applyFont="1" applyFill="1" applyBorder="1" applyAlignment="1">
      <alignment horizontal="center"/>
      <protection/>
    </xf>
    <xf numFmtId="16" fontId="38" fillId="0" borderId="29" xfId="59" applyNumberFormat="1" applyFont="1" applyFill="1" applyBorder="1" applyAlignment="1">
      <alignment horizontal="left"/>
      <protection/>
    </xf>
    <xf numFmtId="16" fontId="24" fillId="0" borderId="29" xfId="59" applyNumberFormat="1" applyFont="1" applyFill="1" applyBorder="1" applyAlignment="1">
      <alignment horizontal="left"/>
      <protection/>
    </xf>
    <xf numFmtId="0" fontId="38" fillId="0" borderId="29" xfId="59" applyFont="1" applyFill="1" applyBorder="1" applyAlignment="1">
      <alignment horizontal="left"/>
      <protection/>
    </xf>
    <xf numFmtId="3" fontId="62" fillId="0" borderId="29" xfId="52" applyNumberFormat="1" applyFont="1" applyFill="1" applyBorder="1">
      <alignment/>
      <protection/>
    </xf>
    <xf numFmtId="3" fontId="59" fillId="0" borderId="29" xfId="52" applyNumberFormat="1" applyFont="1" applyFill="1" applyBorder="1">
      <alignment/>
      <protection/>
    </xf>
    <xf numFmtId="0" fontId="24" fillId="0" borderId="29" xfId="59" applyFont="1" applyFill="1" applyBorder="1">
      <alignment/>
      <protection/>
    </xf>
    <xf numFmtId="0" fontId="62" fillId="0" borderId="29" xfId="52" applyFont="1" applyFill="1" applyBorder="1">
      <alignment/>
      <protection/>
    </xf>
    <xf numFmtId="3" fontId="24" fillId="0" borderId="29" xfId="52" applyNumberFormat="1" applyFont="1" applyFill="1" applyBorder="1" applyAlignment="1">
      <alignment vertical="top"/>
      <protection/>
    </xf>
    <xf numFmtId="0" fontId="63" fillId="0" borderId="29" xfId="59" applyFont="1" applyFill="1" applyBorder="1" applyAlignment="1">
      <alignment horizontal="left"/>
      <protection/>
    </xf>
    <xf numFmtId="0" fontId="63" fillId="0" borderId="29" xfId="59" applyFont="1" applyFill="1" applyBorder="1" applyAlignment="1">
      <alignment horizontal="center"/>
      <protection/>
    </xf>
    <xf numFmtId="0" fontId="63" fillId="0" borderId="0" xfId="52" applyFont="1" applyFill="1">
      <alignment/>
      <protection/>
    </xf>
    <xf numFmtId="0" fontId="38" fillId="0" borderId="0" xfId="59" applyFont="1" applyFill="1" applyBorder="1" applyAlignment="1">
      <alignment horizontal="center"/>
      <protection/>
    </xf>
    <xf numFmtId="1" fontId="64" fillId="0" borderId="29" xfId="58" applyNumberFormat="1" applyFont="1" applyFill="1" applyBorder="1">
      <alignment/>
      <protection/>
    </xf>
    <xf numFmtId="0" fontId="57" fillId="0" borderId="29" xfId="59" applyFont="1" applyFill="1" applyBorder="1" applyAlignment="1">
      <alignment horizontal="left"/>
      <protection/>
    </xf>
    <xf numFmtId="0" fontId="57" fillId="0" borderId="0" xfId="52" applyFont="1" applyFill="1" applyBorder="1">
      <alignment/>
      <protection/>
    </xf>
    <xf numFmtId="49" fontId="57" fillId="0" borderId="29" xfId="52" applyNumberFormat="1" applyFont="1" applyFill="1" applyBorder="1" applyAlignment="1">
      <alignment horizontal="left"/>
      <protection/>
    </xf>
    <xf numFmtId="0" fontId="57" fillId="0" borderId="29" xfId="52" applyFont="1" applyFill="1" applyBorder="1" applyAlignment="1">
      <alignment horizontal="left" wrapText="1"/>
      <protection/>
    </xf>
    <xf numFmtId="0" fontId="24" fillId="0" borderId="29" xfId="59" applyFont="1" applyFill="1" applyBorder="1" applyAlignment="1">
      <alignment horizontal="center"/>
      <protection/>
    </xf>
    <xf numFmtId="0" fontId="24" fillId="0" borderId="29" xfId="59" applyFont="1" applyFill="1" applyBorder="1" applyAlignment="1">
      <alignment/>
      <protection/>
    </xf>
    <xf numFmtId="0" fontId="24" fillId="0" borderId="29" xfId="59" applyFont="1" applyFill="1" applyBorder="1" applyAlignment="1">
      <alignment horizontal="left"/>
      <protection/>
    </xf>
    <xf numFmtId="0" fontId="64" fillId="0" borderId="29" xfId="52" applyFont="1" applyFill="1" applyBorder="1">
      <alignment/>
      <protection/>
    </xf>
    <xf numFmtId="0" fontId="64" fillId="0" borderId="29" xfId="59" applyFont="1" applyFill="1" applyBorder="1">
      <alignment/>
      <protection/>
    </xf>
    <xf numFmtId="0" fontId="64" fillId="0" borderId="29" xfId="59" applyFont="1" applyFill="1" applyBorder="1" applyAlignment="1">
      <alignment horizontal="left"/>
      <protection/>
    </xf>
    <xf numFmtId="0" fontId="24" fillId="0" borderId="29" xfId="52" applyFont="1" applyFill="1" applyBorder="1" applyAlignment="1">
      <alignment vertical="top"/>
      <protection/>
    </xf>
    <xf numFmtId="0" fontId="38" fillId="0" borderId="29" xfId="59" applyFont="1" applyFill="1" applyBorder="1" applyAlignment="1">
      <alignment horizontal="left" vertical="center" wrapText="1"/>
      <protection/>
    </xf>
    <xf numFmtId="0" fontId="39" fillId="0" borderId="29" xfId="59" applyFont="1" applyFill="1" applyBorder="1" applyAlignment="1">
      <alignment horizontal="left"/>
      <protection/>
    </xf>
    <xf numFmtId="0" fontId="39" fillId="0" borderId="29" xfId="52" applyFont="1" applyFill="1" applyBorder="1" applyAlignment="1">
      <alignment horizontal="left" wrapText="1"/>
      <protection/>
    </xf>
    <xf numFmtId="0" fontId="39" fillId="0" borderId="29" xfId="52" applyFont="1" applyFill="1" applyBorder="1" applyAlignment="1">
      <alignment wrapText="1"/>
      <protection/>
    </xf>
    <xf numFmtId="49" fontId="24" fillId="0" borderId="29" xfId="52" applyNumberFormat="1" applyFont="1" applyFill="1" applyBorder="1" applyAlignment="1">
      <alignment horizontal="left"/>
      <protection/>
    </xf>
    <xf numFmtId="0" fontId="57" fillId="0" borderId="29" xfId="52" applyFont="1" applyFill="1" applyBorder="1">
      <alignment/>
      <protection/>
    </xf>
    <xf numFmtId="0" fontId="57" fillId="0" borderId="61" xfId="52" applyFont="1" applyFill="1" applyBorder="1">
      <alignment/>
      <protection/>
    </xf>
    <xf numFmtId="0" fontId="38" fillId="0" borderId="61" xfId="59" applyFont="1" applyFill="1" applyBorder="1" applyAlignment="1">
      <alignment horizontal="left"/>
      <protection/>
    </xf>
    <xf numFmtId="0" fontId="38" fillId="0" borderId="61" xfId="59" applyFont="1" applyFill="1" applyBorder="1" applyAlignment="1">
      <alignment horizontal="center"/>
      <protection/>
    </xf>
    <xf numFmtId="0" fontId="24" fillId="37" borderId="62" xfId="59" applyFont="1" applyFill="1" applyBorder="1" applyAlignment="1">
      <alignment horizontal="left"/>
      <protection/>
    </xf>
    <xf numFmtId="0" fontId="24" fillId="37" borderId="62" xfId="59" applyFont="1" applyFill="1" applyBorder="1" applyAlignment="1">
      <alignment horizontal="center"/>
      <protection/>
    </xf>
    <xf numFmtId="0" fontId="24" fillId="37" borderId="63" xfId="59" applyFont="1" applyFill="1" applyBorder="1" applyAlignment="1">
      <alignment horizontal="center"/>
      <protection/>
    </xf>
    <xf numFmtId="0" fontId="24" fillId="0" borderId="64" xfId="52" applyFont="1" applyFill="1" applyBorder="1">
      <alignment/>
      <protection/>
    </xf>
    <xf numFmtId="0" fontId="24" fillId="0" borderId="65" xfId="59" applyFont="1" applyFill="1" applyBorder="1" applyAlignment="1">
      <alignment horizontal="center"/>
      <protection/>
    </xf>
    <xf numFmtId="0" fontId="24" fillId="0" borderId="64" xfId="52" applyFont="1" applyFill="1" applyBorder="1" applyAlignment="1">
      <alignment horizontal="left"/>
      <protection/>
    </xf>
    <xf numFmtId="0" fontId="24" fillId="0" borderId="64" xfId="52" applyFont="1" applyFill="1" applyBorder="1" applyAlignment="1">
      <alignment/>
      <protection/>
    </xf>
    <xf numFmtId="0" fontId="38" fillId="0" borderId="65" xfId="59" applyFont="1" applyFill="1" applyBorder="1" applyAlignment="1">
      <alignment horizontal="center"/>
      <protection/>
    </xf>
    <xf numFmtId="0" fontId="38" fillId="0" borderId="64" xfId="52" applyFont="1" applyFill="1" applyBorder="1">
      <alignment/>
      <protection/>
    </xf>
    <xf numFmtId="3" fontId="24" fillId="0" borderId="64" xfId="52" applyNumberFormat="1" applyFont="1" applyFill="1" applyBorder="1">
      <alignment/>
      <protection/>
    </xf>
    <xf numFmtId="49" fontId="38" fillId="0" borderId="29" xfId="52" applyNumberFormat="1" applyFont="1" applyFill="1" applyBorder="1" applyAlignment="1" quotePrefix="1">
      <alignment horizontal="left" vertical="top"/>
      <protection/>
    </xf>
    <xf numFmtId="3" fontId="62" fillId="0" borderId="64" xfId="52" applyNumberFormat="1" applyFont="1" applyFill="1" applyBorder="1">
      <alignment/>
      <protection/>
    </xf>
    <xf numFmtId="3" fontId="59" fillId="0" borderId="64" xfId="52" applyNumberFormat="1" applyFont="1" applyFill="1" applyBorder="1">
      <alignment/>
      <protection/>
    </xf>
    <xf numFmtId="0" fontId="62" fillId="0" borderId="29" xfId="52" applyFont="1" applyFill="1" applyBorder="1">
      <alignment/>
      <protection/>
    </xf>
    <xf numFmtId="3" fontId="24" fillId="0" borderId="64" xfId="52" applyNumberFormat="1" applyFont="1" applyFill="1" applyBorder="1" applyAlignment="1">
      <alignment vertical="top"/>
      <protection/>
    </xf>
    <xf numFmtId="0" fontId="57" fillId="0" borderId="65" xfId="59" applyFont="1" applyFill="1" applyBorder="1" applyAlignment="1">
      <alignment horizontal="center"/>
      <protection/>
    </xf>
    <xf numFmtId="49" fontId="24" fillId="0" borderId="64" xfId="52" applyNumberFormat="1" applyFont="1" applyFill="1" applyBorder="1" applyAlignment="1">
      <alignment horizontal="left"/>
      <protection/>
    </xf>
    <xf numFmtId="0" fontId="24" fillId="0" borderId="29" xfId="59" applyFont="1" applyFill="1" applyBorder="1" applyAlignment="1" applyProtection="1">
      <alignment horizontal="center"/>
      <protection/>
    </xf>
    <xf numFmtId="0" fontId="24" fillId="0" borderId="65" xfId="59" applyFont="1" applyFill="1" applyBorder="1" applyAlignment="1" applyProtection="1">
      <alignment horizontal="center"/>
      <protection/>
    </xf>
    <xf numFmtId="0" fontId="24" fillId="0" borderId="66" xfId="59" applyFont="1" applyFill="1" applyBorder="1" applyAlignment="1">
      <alignment horizontal="left"/>
      <protection/>
    </xf>
    <xf numFmtId="0" fontId="38" fillId="0" borderId="66" xfId="59" applyFont="1" applyFill="1" applyBorder="1" applyAlignment="1">
      <alignment horizontal="center"/>
      <protection/>
    </xf>
    <xf numFmtId="0" fontId="24" fillId="0" borderId="66" xfId="59" applyFont="1" applyFill="1" applyBorder="1" applyAlignment="1" applyProtection="1">
      <alignment horizontal="center"/>
      <protection/>
    </xf>
    <xf numFmtId="0" fontId="24" fillId="0" borderId="67" xfId="59" applyFont="1" applyFill="1" applyBorder="1" applyAlignment="1" applyProtection="1">
      <alignment horizontal="center"/>
      <protection/>
    </xf>
    <xf numFmtId="0" fontId="24" fillId="37" borderId="48" xfId="59" applyFont="1" applyFill="1" applyBorder="1" applyAlignment="1">
      <alignment horizontal="left"/>
      <protection/>
    </xf>
    <xf numFmtId="0" fontId="38" fillId="37" borderId="48" xfId="59" applyFont="1" applyFill="1" applyBorder="1" applyAlignment="1">
      <alignment horizontal="center"/>
      <protection/>
    </xf>
    <xf numFmtId="0" fontId="24" fillId="37" borderId="48" xfId="59" applyFont="1" applyFill="1" applyBorder="1" applyAlignment="1">
      <alignment horizontal="center"/>
      <protection/>
    </xf>
    <xf numFmtId="0" fontId="38" fillId="0" borderId="16" xfId="59" applyFont="1" applyFill="1" applyBorder="1" applyAlignment="1">
      <alignment horizontal="center"/>
      <protection/>
    </xf>
    <xf numFmtId="0" fontId="65" fillId="0" borderId="29" xfId="52" applyFont="1" applyFill="1" applyBorder="1">
      <alignment/>
      <protection/>
    </xf>
    <xf numFmtId="16" fontId="57" fillId="0" borderId="29" xfId="59" applyNumberFormat="1" applyFont="1" applyFill="1" applyBorder="1" applyAlignment="1">
      <alignment horizontal="left"/>
      <protection/>
    </xf>
    <xf numFmtId="3" fontId="63" fillId="0" borderId="29" xfId="52" applyNumberFormat="1" applyFont="1" applyFill="1" applyBorder="1">
      <alignment/>
      <protection/>
    </xf>
    <xf numFmtId="1" fontId="66" fillId="0" borderId="29" xfId="58" applyNumberFormat="1" applyFont="1" applyFill="1" applyBorder="1">
      <alignment/>
      <protection/>
    </xf>
    <xf numFmtId="1" fontId="67" fillId="0" borderId="29" xfId="58" applyNumberFormat="1" applyFont="1" applyFill="1" applyBorder="1">
      <alignment/>
      <protection/>
    </xf>
    <xf numFmtId="0" fontId="63" fillId="0" borderId="29" xfId="59" applyFont="1" applyFill="1" applyBorder="1" applyAlignment="1">
      <alignment horizontal="center"/>
      <protection/>
    </xf>
    <xf numFmtId="0" fontId="57" fillId="0" borderId="0" xfId="52" applyFont="1" applyFill="1">
      <alignment/>
      <protection/>
    </xf>
    <xf numFmtId="0" fontId="24" fillId="0" borderId="0" xfId="52" applyFont="1" applyFill="1">
      <alignment/>
      <protection/>
    </xf>
    <xf numFmtId="0" fontId="24" fillId="0" borderId="29" xfId="59" applyFont="1" applyFill="1" applyBorder="1">
      <alignment/>
      <protection/>
    </xf>
    <xf numFmtId="0" fontId="39" fillId="0" borderId="29" xfId="59" applyFont="1" applyFill="1" applyBorder="1" applyAlignment="1">
      <alignment horizontal="center"/>
      <protection/>
    </xf>
    <xf numFmtId="0" fontId="38" fillId="0" borderId="0" xfId="59" applyFont="1" applyFill="1" applyBorder="1" applyAlignment="1">
      <alignment/>
      <protection/>
    </xf>
    <xf numFmtId="0" fontId="38" fillId="0" borderId="0" xfId="59" applyFont="1" applyFill="1" applyBorder="1" applyAlignment="1">
      <alignment horizontal="left"/>
      <protection/>
    </xf>
    <xf numFmtId="4" fontId="6" fillId="0" borderId="0" xfId="55" applyNumberFormat="1" applyFont="1" applyFill="1" applyBorder="1" applyAlignment="1">
      <alignment horizontal="center"/>
      <protection/>
    </xf>
    <xf numFmtId="4" fontId="38" fillId="0" borderId="61" xfId="0" applyNumberFormat="1" applyFont="1" applyFill="1" applyBorder="1" applyAlignment="1">
      <alignment horizontal="center" vertical="center" wrapText="1"/>
    </xf>
    <xf numFmtId="4" fontId="38" fillId="0" borderId="35" xfId="0" applyNumberFormat="1" applyFont="1" applyFill="1" applyBorder="1" applyAlignment="1">
      <alignment horizontal="center" vertical="center" wrapText="1"/>
    </xf>
    <xf numFmtId="4" fontId="0" fillId="0" borderId="5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25" fillId="0" borderId="0" xfId="59" applyNumberFormat="1" applyFont="1" applyFill="1" applyBorder="1" applyAlignment="1">
      <alignment horizontal="center"/>
      <protection/>
    </xf>
    <xf numFmtId="4" fontId="38" fillId="0" borderId="27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" fontId="38" fillId="0" borderId="61" xfId="0" applyNumberFormat="1" applyFont="1" applyFill="1" applyBorder="1" applyAlignment="1" applyProtection="1">
      <alignment horizontal="center" vertical="center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176" fontId="38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4" fontId="38" fillId="0" borderId="54" xfId="0" applyNumberFormat="1" applyFont="1" applyFill="1" applyBorder="1" applyAlignment="1" applyProtection="1">
      <alignment horizontal="center" vertical="center" wrapText="1"/>
      <protection/>
    </xf>
    <xf numFmtId="4" fontId="0" fillId="0" borderId="54" xfId="0" applyNumberFormat="1" applyFont="1" applyFill="1" applyBorder="1" applyAlignment="1">
      <alignment horizontal="center" vertical="center" wrapText="1"/>
    </xf>
    <xf numFmtId="4" fontId="38" fillId="0" borderId="32" xfId="0" applyNumberFormat="1" applyFont="1" applyFill="1" applyBorder="1" applyAlignment="1">
      <alignment horizontal="center" vertical="center" wrapText="1"/>
    </xf>
    <xf numFmtId="4" fontId="38" fillId="0" borderId="59" xfId="0" applyNumberFormat="1" applyFont="1" applyFill="1" applyBorder="1" applyAlignment="1">
      <alignment horizontal="center" vertical="center" wrapText="1"/>
    </xf>
    <xf numFmtId="4" fontId="38" fillId="0" borderId="33" xfId="0" applyNumberFormat="1" applyFont="1" applyFill="1" applyBorder="1" applyAlignment="1">
      <alignment horizontal="center" vertical="center" wrapText="1"/>
    </xf>
    <xf numFmtId="4" fontId="38" fillId="0" borderId="53" xfId="0" applyNumberFormat="1" applyFont="1" applyFill="1" applyBorder="1" applyAlignment="1">
      <alignment horizontal="center" vertical="center" wrapText="1"/>
    </xf>
    <xf numFmtId="0" fontId="24" fillId="0" borderId="29" xfId="52" applyFont="1" applyFill="1" applyBorder="1" applyAlignment="1">
      <alignment horizontal="left" wrapText="1"/>
      <protection/>
    </xf>
    <xf numFmtId="0" fontId="38" fillId="0" borderId="29" xfId="59" applyFont="1" applyFill="1" applyBorder="1" applyAlignment="1">
      <alignment horizontal="left" wrapText="1"/>
      <protection/>
    </xf>
    <xf numFmtId="0" fontId="24" fillId="0" borderId="29" xfId="52" applyFont="1" applyFill="1" applyBorder="1" applyAlignment="1">
      <alignment horizontal="left" vertical="top" wrapText="1"/>
      <protection/>
    </xf>
    <xf numFmtId="3" fontId="63" fillId="0" borderId="29" xfId="52" applyNumberFormat="1" applyFont="1" applyFill="1" applyBorder="1" applyAlignment="1">
      <alignment horizontal="left" wrapText="1"/>
      <protection/>
    </xf>
    <xf numFmtId="1" fontId="64" fillId="0" borderId="29" xfId="58" applyNumberFormat="1" applyFont="1" applyFill="1" applyBorder="1" applyAlignment="1">
      <alignment horizontal="left"/>
      <protection/>
    </xf>
    <xf numFmtId="0" fontId="38" fillId="0" borderId="29" xfId="52" applyFont="1" applyFill="1" applyBorder="1" applyAlignment="1">
      <alignment horizontal="left" wrapText="1"/>
      <protection/>
    </xf>
    <xf numFmtId="3" fontId="24" fillId="0" borderId="29" xfId="52" applyNumberFormat="1" applyFont="1" applyFill="1" applyBorder="1" applyAlignment="1">
      <alignment horizontal="left" wrapText="1"/>
      <protection/>
    </xf>
    <xf numFmtId="0" fontId="38" fillId="0" borderId="29" xfId="52" applyFont="1" applyFill="1" applyBorder="1" applyAlignment="1">
      <alignment horizontal="left" vertical="center" wrapText="1"/>
      <protection/>
    </xf>
    <xf numFmtId="1" fontId="38" fillId="0" borderId="29" xfId="58" applyNumberFormat="1" applyFont="1" applyFill="1" applyBorder="1" applyAlignment="1">
      <alignment horizontal="left"/>
      <protection/>
    </xf>
    <xf numFmtId="0" fontId="24" fillId="0" borderId="0" xfId="59" applyFont="1" applyFill="1" applyAlignment="1">
      <alignment horizontal="center" vertical="center"/>
      <protection/>
    </xf>
    <xf numFmtId="1" fontId="24" fillId="0" borderId="68" xfId="55" applyNumberFormat="1" applyFont="1" applyFill="1" applyBorder="1" applyAlignment="1">
      <alignment horizontal="center" vertical="center" wrapText="1"/>
      <protection/>
    </xf>
    <xf numFmtId="1" fontId="24" fillId="0" borderId="69" xfId="55" applyNumberFormat="1" applyFont="1" applyFill="1" applyBorder="1" applyAlignment="1">
      <alignment horizontal="center" vertical="center" wrapText="1"/>
      <protection/>
    </xf>
    <xf numFmtId="1" fontId="24" fillId="0" borderId="70" xfId="55" applyNumberFormat="1" applyFont="1" applyFill="1" applyBorder="1" applyAlignment="1">
      <alignment horizontal="center" vertical="center" wrapText="1"/>
      <protection/>
    </xf>
    <xf numFmtId="1" fontId="24" fillId="0" borderId="71" xfId="55" applyNumberFormat="1" applyFont="1" applyFill="1" applyBorder="1" applyAlignment="1">
      <alignment horizontal="center" vertical="center" wrapText="1"/>
      <protection/>
    </xf>
    <xf numFmtId="0" fontId="24" fillId="0" borderId="72" xfId="59" applyFont="1" applyFill="1" applyBorder="1" applyAlignment="1">
      <alignment horizontal="center" vertical="center" wrapText="1"/>
      <protection/>
    </xf>
    <xf numFmtId="0" fontId="24" fillId="0" borderId="70" xfId="59" applyFont="1" applyFill="1" applyBorder="1" applyAlignment="1">
      <alignment horizontal="center" vertical="center" wrapText="1"/>
      <protection/>
    </xf>
    <xf numFmtId="0" fontId="24" fillId="0" borderId="73" xfId="59" applyFont="1" applyFill="1" applyBorder="1" applyAlignment="1">
      <alignment horizontal="center" vertical="center" wrapText="1"/>
      <protection/>
    </xf>
    <xf numFmtId="0" fontId="24" fillId="0" borderId="71" xfId="59" applyFont="1" applyFill="1" applyBorder="1" applyAlignment="1">
      <alignment horizontal="center" vertical="center" wrapText="1"/>
      <protection/>
    </xf>
    <xf numFmtId="1" fontId="24" fillId="0" borderId="74" xfId="55" applyNumberFormat="1" applyFont="1" applyFill="1" applyBorder="1" applyAlignment="1">
      <alignment horizontal="center" vertical="center" wrapText="1"/>
      <protection/>
    </xf>
    <xf numFmtId="1" fontId="24" fillId="0" borderId="75" xfId="55" applyNumberFormat="1" applyFont="1" applyFill="1" applyBorder="1" applyAlignment="1">
      <alignment horizontal="center" vertical="center" wrapText="1"/>
      <protection/>
    </xf>
    <xf numFmtId="0" fontId="39" fillId="0" borderId="29" xfId="52" applyFont="1" applyFill="1" applyBorder="1" applyAlignment="1">
      <alignment horizontal="left" wrapText="1"/>
      <protection/>
    </xf>
    <xf numFmtId="0" fontId="24" fillId="0" borderId="68" xfId="59" applyFont="1" applyFill="1" applyBorder="1" applyAlignment="1">
      <alignment horizontal="center" vertical="center" wrapText="1"/>
      <protection/>
    </xf>
    <xf numFmtId="0" fontId="24" fillId="0" borderId="69" xfId="59" applyFont="1" applyFill="1" applyBorder="1" applyAlignment="1">
      <alignment horizontal="center" vertical="center" wrapText="1"/>
      <protection/>
    </xf>
    <xf numFmtId="49" fontId="57" fillId="0" borderId="29" xfId="52" applyNumberFormat="1" applyFont="1" applyFill="1" applyBorder="1" applyAlignment="1">
      <alignment horizontal="left" wrapText="1"/>
      <protection/>
    </xf>
    <xf numFmtId="0" fontId="24" fillId="0" borderId="29" xfId="52" applyFont="1" applyFill="1" applyBorder="1" applyAlignment="1">
      <alignment horizontal="left" wrapText="1"/>
      <protection/>
    </xf>
    <xf numFmtId="0" fontId="38" fillId="0" borderId="29" xfId="52" applyFont="1" applyFill="1" applyBorder="1" applyAlignment="1">
      <alignment horizontal="left" vertical="top" wrapText="1"/>
      <protection/>
    </xf>
    <xf numFmtId="0" fontId="24" fillId="0" borderId="29" xfId="52" applyFont="1" applyFill="1" applyBorder="1" applyAlignment="1">
      <alignment wrapText="1"/>
      <protection/>
    </xf>
    <xf numFmtId="0" fontId="38" fillId="0" borderId="29" xfId="52" applyFont="1" applyFill="1" applyBorder="1" applyAlignment="1">
      <alignment wrapText="1"/>
      <protection/>
    </xf>
    <xf numFmtId="49" fontId="24" fillId="0" borderId="29" xfId="52" applyNumberFormat="1" applyFont="1" applyFill="1" applyBorder="1" applyAlignment="1">
      <alignment horizontal="left" vertical="top" wrapText="1"/>
      <protection/>
    </xf>
    <xf numFmtId="0" fontId="24" fillId="0" borderId="64" xfId="52" applyFont="1" applyFill="1" applyBorder="1" applyAlignment="1">
      <alignment horizontal="left" vertical="top" wrapText="1"/>
      <protection/>
    </xf>
    <xf numFmtId="0" fontId="24" fillId="0" borderId="64" xfId="52" applyFont="1" applyFill="1" applyBorder="1" applyAlignment="1">
      <alignment horizontal="left" wrapText="1"/>
      <protection/>
    </xf>
    <xf numFmtId="0" fontId="24" fillId="0" borderId="64" xfId="52" applyFont="1" applyFill="1" applyBorder="1" applyAlignment="1">
      <alignment wrapText="1"/>
      <protection/>
    </xf>
    <xf numFmtId="49" fontId="24" fillId="37" borderId="76" xfId="52" applyNumberFormat="1" applyFont="1" applyFill="1" applyBorder="1" applyAlignment="1">
      <alignment horizontal="left" wrapText="1"/>
      <protection/>
    </xf>
    <xf numFmtId="49" fontId="24" fillId="37" borderId="62" xfId="52" applyNumberFormat="1" applyFont="1" applyFill="1" applyBorder="1" applyAlignment="1">
      <alignment horizontal="left" wrapText="1"/>
      <protection/>
    </xf>
    <xf numFmtId="49" fontId="24" fillId="0" borderId="61" xfId="52" applyNumberFormat="1" applyFont="1" applyFill="1" applyBorder="1" applyAlignment="1">
      <alignment horizontal="center" wrapText="1"/>
      <protection/>
    </xf>
    <xf numFmtId="49" fontId="57" fillId="0" borderId="64" xfId="52" applyNumberFormat="1" applyFont="1" applyFill="1" applyBorder="1" applyAlignment="1">
      <alignment horizontal="left" wrapText="1"/>
      <protection/>
    </xf>
    <xf numFmtId="3" fontId="24" fillId="0" borderId="64" xfId="52" applyNumberFormat="1" applyFont="1" applyFill="1" applyBorder="1" applyAlignment="1">
      <alignment horizontal="left" wrapText="1"/>
      <protection/>
    </xf>
    <xf numFmtId="49" fontId="24" fillId="0" borderId="77" xfId="52" applyNumberFormat="1" applyFont="1" applyFill="1" applyBorder="1" applyAlignment="1">
      <alignment horizontal="left" wrapText="1"/>
      <protection/>
    </xf>
    <xf numFmtId="49" fontId="24" fillId="0" borderId="66" xfId="52" applyNumberFormat="1" applyFont="1" applyFill="1" applyBorder="1" applyAlignment="1">
      <alignment horizontal="left" wrapText="1"/>
      <protection/>
    </xf>
    <xf numFmtId="49" fontId="24" fillId="37" borderId="48" xfId="52" applyNumberFormat="1" applyFont="1" applyFill="1" applyBorder="1" applyAlignment="1">
      <alignment horizontal="left" wrapText="1"/>
      <protection/>
    </xf>
    <xf numFmtId="1" fontId="66" fillId="0" borderId="29" xfId="58" applyNumberFormat="1" applyFont="1" applyFill="1" applyBorder="1" applyAlignment="1">
      <alignment horizontal="left"/>
      <protection/>
    </xf>
    <xf numFmtId="0" fontId="11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vertical="justify"/>
    </xf>
    <xf numFmtId="0" fontId="5" fillId="0" borderId="29" xfId="59" applyFont="1" applyFill="1" applyBorder="1" applyAlignment="1">
      <alignment horizontal="center"/>
      <protection/>
    </xf>
    <xf numFmtId="0" fontId="0" fillId="0" borderId="29" xfId="0" applyFont="1" applyFill="1" applyBorder="1" applyAlignment="1">
      <alignment wrapText="1"/>
    </xf>
    <xf numFmtId="49" fontId="13" fillId="0" borderId="2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vertical="center" wrapText="1"/>
    </xf>
    <xf numFmtId="0" fontId="5" fillId="0" borderId="29" xfId="59" applyFont="1" applyFill="1" applyBorder="1" applyAlignment="1">
      <alignment horizontal="center" vertical="center" wrapText="1"/>
      <protection/>
    </xf>
    <xf numFmtId="49" fontId="12" fillId="33" borderId="29" xfId="0" applyNumberFormat="1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wrapText="1"/>
    </xf>
    <xf numFmtId="0" fontId="5" fillId="0" borderId="0" xfId="59" applyFont="1" applyFill="1" applyAlignment="1">
      <alignment horizontal="center" vertical="center" wrapText="1"/>
      <protection/>
    </xf>
    <xf numFmtId="0" fontId="0" fillId="0" borderId="72" xfId="59" applyFont="1" applyFill="1" applyBorder="1" applyAlignment="1">
      <alignment horizontal="center" vertical="center" wrapText="1"/>
      <protection/>
    </xf>
    <xf numFmtId="0" fontId="0" fillId="0" borderId="70" xfId="59" applyFont="1" applyFill="1" applyBorder="1" applyAlignment="1">
      <alignment horizontal="center" vertical="center" wrapText="1"/>
      <protection/>
    </xf>
    <xf numFmtId="0" fontId="0" fillId="0" borderId="74" xfId="59" applyFont="1" applyFill="1" applyBorder="1" applyAlignment="1">
      <alignment horizontal="center" vertical="center" wrapText="1"/>
      <protection/>
    </xf>
    <xf numFmtId="0" fontId="0" fillId="0" borderId="73" xfId="59" applyFont="1" applyFill="1" applyBorder="1" applyAlignment="1">
      <alignment horizontal="center" vertical="center" wrapText="1"/>
      <protection/>
    </xf>
    <xf numFmtId="0" fontId="0" fillId="0" borderId="71" xfId="59" applyFont="1" applyFill="1" applyBorder="1" applyAlignment="1">
      <alignment horizontal="center" vertical="center" wrapText="1"/>
      <protection/>
    </xf>
    <xf numFmtId="0" fontId="0" fillId="0" borderId="75" xfId="59" applyFont="1" applyFill="1" applyBorder="1" applyAlignment="1">
      <alignment horizontal="center" vertical="center" wrapText="1"/>
      <protection/>
    </xf>
    <xf numFmtId="0" fontId="0" fillId="0" borderId="68" xfId="59" applyFont="1" applyFill="1" applyBorder="1" applyAlignment="1">
      <alignment horizontal="center" vertical="center" wrapText="1"/>
      <protection/>
    </xf>
    <xf numFmtId="0" fontId="0" fillId="0" borderId="69" xfId="59" applyFont="1" applyFill="1" applyBorder="1" applyAlignment="1">
      <alignment horizontal="center" vertical="center" wrapText="1"/>
      <protection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" fontId="0" fillId="0" borderId="78" xfId="55" applyNumberFormat="1" applyFont="1" applyFill="1" applyBorder="1" applyAlignment="1">
      <alignment horizontal="center" vertical="center" wrapText="1"/>
      <protection/>
    </xf>
    <xf numFmtId="1" fontId="0" fillId="0" borderId="80" xfId="55" applyNumberFormat="1" applyFont="1" applyFill="1" applyBorder="1" applyAlignment="1">
      <alignment horizontal="center" vertical="center" wrapText="1"/>
      <protection/>
    </xf>
    <xf numFmtId="1" fontId="0" fillId="0" borderId="79" xfId="55" applyNumberFormat="1" applyFont="1" applyFill="1" applyBorder="1" applyAlignment="1">
      <alignment horizontal="center" vertical="center" wrapText="1"/>
      <protection/>
    </xf>
    <xf numFmtId="0" fontId="105" fillId="0" borderId="61" xfId="0" applyFont="1" applyBorder="1" applyAlignment="1">
      <alignment horizontal="center"/>
    </xf>
    <xf numFmtId="0" fontId="105" fillId="0" borderId="48" xfId="0" applyFont="1" applyBorder="1" applyAlignment="1">
      <alignment horizontal="center"/>
    </xf>
    <xf numFmtId="0" fontId="104" fillId="0" borderId="61" xfId="0" applyFont="1" applyBorder="1" applyAlignment="1">
      <alignment horizontal="center"/>
    </xf>
    <xf numFmtId="0" fontId="104" fillId="0" borderId="48" xfId="0" applyFont="1" applyBorder="1" applyAlignment="1">
      <alignment horizontal="center"/>
    </xf>
    <xf numFmtId="0" fontId="6" fillId="0" borderId="15" xfId="49" applyFont="1" applyFill="1" applyBorder="1" applyAlignment="1">
      <alignment horizontal="left" wrapText="1"/>
      <protection/>
    </xf>
    <xf numFmtId="0" fontId="6" fillId="0" borderId="16" xfId="49" applyFont="1" applyFill="1" applyBorder="1" applyAlignment="1">
      <alignment horizontal="left" wrapText="1"/>
      <protection/>
    </xf>
    <xf numFmtId="0" fontId="25" fillId="0" borderId="31" xfId="59" applyFont="1" applyFill="1" applyBorder="1" applyAlignment="1">
      <alignment horizontal="center" vertical="center" wrapText="1"/>
      <protection/>
    </xf>
    <xf numFmtId="0" fontId="25" fillId="0" borderId="27" xfId="59" applyFont="1" applyFill="1" applyBorder="1" applyAlignment="1">
      <alignment horizontal="center" vertical="center" wrapText="1"/>
      <protection/>
    </xf>
    <xf numFmtId="0" fontId="25" fillId="0" borderId="81" xfId="59" applyFont="1" applyFill="1" applyBorder="1" applyAlignment="1">
      <alignment horizontal="center" vertical="center" wrapText="1"/>
      <protection/>
    </xf>
    <xf numFmtId="0" fontId="25" fillId="0" borderId="33" xfId="59" applyFont="1" applyFill="1" applyBorder="1" applyAlignment="1">
      <alignment horizontal="center" vertical="center" wrapText="1"/>
      <protection/>
    </xf>
    <xf numFmtId="0" fontId="25" fillId="0" borderId="18" xfId="59" applyFont="1" applyFill="1" applyBorder="1" applyAlignment="1">
      <alignment horizontal="center" vertical="center" wrapText="1"/>
      <protection/>
    </xf>
    <xf numFmtId="0" fontId="25" fillId="0" borderId="82" xfId="59" applyFont="1" applyFill="1" applyBorder="1" applyAlignment="1">
      <alignment horizontal="center" vertical="center" wrapText="1"/>
      <protection/>
    </xf>
    <xf numFmtId="0" fontId="25" fillId="0" borderId="83" xfId="59" applyFont="1" applyFill="1" applyBorder="1" applyAlignment="1">
      <alignment horizontal="center" vertical="center" wrapText="1"/>
      <protection/>
    </xf>
    <xf numFmtId="0" fontId="25" fillId="0" borderId="84" xfId="59" applyFont="1" applyFill="1" applyBorder="1" applyAlignment="1">
      <alignment horizontal="center" vertical="center" wrapText="1"/>
      <protection/>
    </xf>
    <xf numFmtId="0" fontId="25" fillId="0" borderId="83" xfId="59" applyFont="1" applyFill="1" applyBorder="1" applyAlignment="1">
      <alignment horizontal="center" vertical="center" wrapText="1"/>
      <protection/>
    </xf>
    <xf numFmtId="0" fontId="25" fillId="0" borderId="84" xfId="59" applyFont="1" applyFill="1" applyBorder="1" applyAlignment="1">
      <alignment horizontal="center" vertical="center" wrapText="1"/>
      <protection/>
    </xf>
    <xf numFmtId="49" fontId="25" fillId="0" borderId="17" xfId="49" applyNumberFormat="1" applyFont="1" applyFill="1" applyBorder="1" applyAlignment="1">
      <alignment horizontal="left" vertical="top" wrapText="1"/>
      <protection/>
    </xf>
    <xf numFmtId="49" fontId="25" fillId="0" borderId="15" xfId="49" applyNumberFormat="1" applyFont="1" applyFill="1" applyBorder="1" applyAlignment="1">
      <alignment horizontal="left" vertical="top" wrapText="1"/>
      <protection/>
    </xf>
    <xf numFmtId="49" fontId="25" fillId="0" borderId="16" xfId="49" applyNumberFormat="1" applyFont="1" applyFill="1" applyBorder="1" applyAlignment="1">
      <alignment horizontal="left" vertical="top" wrapText="1"/>
      <protection/>
    </xf>
    <xf numFmtId="0" fontId="6" fillId="0" borderId="15" xfId="49" applyFont="1" applyFill="1" applyBorder="1" applyAlignment="1">
      <alignment horizontal="left" vertical="top" wrapText="1"/>
      <protection/>
    </xf>
    <xf numFmtId="0" fontId="6" fillId="0" borderId="16" xfId="49" applyFont="1" applyFill="1" applyBorder="1" applyAlignment="1">
      <alignment horizontal="left" vertical="top" wrapText="1"/>
      <protection/>
    </xf>
    <xf numFmtId="1" fontId="25" fillId="0" borderId="83" xfId="55" applyNumberFormat="1" applyFont="1" applyFill="1" applyBorder="1" applyAlignment="1">
      <alignment horizontal="center" vertical="center" wrapText="1"/>
      <protection/>
    </xf>
    <xf numFmtId="1" fontId="25" fillId="0" borderId="84" xfId="55" applyNumberFormat="1" applyFont="1" applyFill="1" applyBorder="1" applyAlignment="1">
      <alignment horizontal="center" vertical="center" wrapText="1"/>
      <protection/>
    </xf>
    <xf numFmtId="0" fontId="27" fillId="0" borderId="15" xfId="49" applyFont="1" applyFill="1" applyBorder="1" applyAlignment="1">
      <alignment horizontal="left" wrapText="1"/>
      <protection/>
    </xf>
    <xf numFmtId="0" fontId="27" fillId="0" borderId="16" xfId="49" applyFont="1" applyFill="1" applyBorder="1" applyAlignment="1">
      <alignment horizontal="left" wrapText="1"/>
      <protection/>
    </xf>
    <xf numFmtId="1" fontId="25" fillId="0" borderId="85" xfId="55" applyNumberFormat="1" applyFont="1" applyFill="1" applyBorder="1" applyAlignment="1">
      <alignment horizontal="center" vertical="center" wrapText="1"/>
      <protection/>
    </xf>
    <xf numFmtId="1" fontId="25" fillId="0" borderId="86" xfId="55" applyNumberFormat="1" applyFont="1" applyFill="1" applyBorder="1" applyAlignment="1">
      <alignment horizontal="center" vertical="center" wrapText="1"/>
      <protection/>
    </xf>
    <xf numFmtId="0" fontId="6" fillId="0" borderId="15" xfId="49" applyFont="1" applyFill="1" applyBorder="1" applyAlignment="1">
      <alignment horizontal="left"/>
      <protection/>
    </xf>
    <xf numFmtId="0" fontId="6" fillId="0" borderId="16" xfId="49" applyFont="1" applyFill="1" applyBorder="1" applyAlignment="1">
      <alignment horizontal="left"/>
      <protection/>
    </xf>
    <xf numFmtId="0" fontId="25" fillId="0" borderId="17" xfId="49" applyFont="1" applyFill="1" applyBorder="1" applyAlignment="1">
      <alignment horizontal="left" wrapText="1"/>
      <protection/>
    </xf>
    <xf numFmtId="0" fontId="25" fillId="0" borderId="15" xfId="49" applyFont="1" applyFill="1" applyBorder="1" applyAlignment="1">
      <alignment horizontal="left" wrapText="1"/>
      <protection/>
    </xf>
    <xf numFmtId="0" fontId="25" fillId="0" borderId="16" xfId="49" applyFont="1" applyFill="1" applyBorder="1" applyAlignment="1">
      <alignment horizontal="left" wrapText="1"/>
      <protection/>
    </xf>
    <xf numFmtId="0" fontId="6" fillId="33" borderId="15" xfId="49" applyFont="1" applyFill="1" applyBorder="1" applyAlignment="1">
      <alignment horizontal="left" vertical="top" wrapText="1"/>
      <protection/>
    </xf>
    <xf numFmtId="0" fontId="6" fillId="33" borderId="16" xfId="49" applyFont="1" applyFill="1" applyBorder="1" applyAlignment="1">
      <alignment horizontal="left" vertical="top" wrapText="1"/>
      <protection/>
    </xf>
    <xf numFmtId="0" fontId="6" fillId="33" borderId="15" xfId="49" applyFont="1" applyFill="1" applyBorder="1" applyAlignment="1">
      <alignment horizontal="left" wrapText="1"/>
      <protection/>
    </xf>
    <xf numFmtId="0" fontId="6" fillId="33" borderId="16" xfId="49" applyFont="1" applyFill="1" applyBorder="1" applyAlignment="1">
      <alignment horizontal="left" wrapText="1"/>
      <protection/>
    </xf>
    <xf numFmtId="0" fontId="6" fillId="33" borderId="15" xfId="49" applyFont="1" applyFill="1" applyBorder="1" applyAlignment="1">
      <alignment horizontal="left"/>
      <protection/>
    </xf>
    <xf numFmtId="0" fontId="6" fillId="33" borderId="16" xfId="49" applyFont="1" applyFill="1" applyBorder="1" applyAlignment="1">
      <alignment horizontal="left"/>
      <protection/>
    </xf>
    <xf numFmtId="49" fontId="25" fillId="36" borderId="30" xfId="49" applyNumberFormat="1" applyFont="1" applyFill="1" applyBorder="1" applyAlignment="1">
      <alignment horizontal="left" wrapText="1"/>
      <protection/>
    </xf>
    <xf numFmtId="49" fontId="25" fillId="36" borderId="19" xfId="49" applyNumberFormat="1" applyFont="1" applyFill="1" applyBorder="1" applyAlignment="1">
      <alignment horizontal="left" wrapText="1"/>
      <protection/>
    </xf>
    <xf numFmtId="49" fontId="25" fillId="36" borderId="20" xfId="49" applyNumberFormat="1" applyFont="1" applyFill="1" applyBorder="1" applyAlignment="1">
      <alignment horizontal="left" wrapText="1"/>
      <protection/>
    </xf>
    <xf numFmtId="0" fontId="6" fillId="33" borderId="24" xfId="49" applyFont="1" applyFill="1" applyBorder="1" applyAlignment="1">
      <alignment horizontal="left" wrapText="1"/>
      <protection/>
    </xf>
    <xf numFmtId="0" fontId="6" fillId="33" borderId="25" xfId="49" applyFont="1" applyFill="1" applyBorder="1" applyAlignment="1">
      <alignment horizontal="left" wrapText="1"/>
      <protection/>
    </xf>
    <xf numFmtId="0" fontId="25" fillId="0" borderId="0" xfId="59" applyFont="1" applyFill="1" applyAlignment="1">
      <alignment horizontal="center" vertical="center"/>
      <protection/>
    </xf>
    <xf numFmtId="0" fontId="27" fillId="33" borderId="15" xfId="49" applyFont="1" applyFill="1" applyBorder="1" applyAlignment="1">
      <alignment horizontal="left" wrapText="1"/>
      <protection/>
    </xf>
    <xf numFmtId="0" fontId="27" fillId="33" borderId="16" xfId="49" applyFont="1" applyFill="1" applyBorder="1" applyAlignment="1">
      <alignment horizontal="left" wrapText="1"/>
      <protection/>
    </xf>
    <xf numFmtId="49" fontId="25" fillId="33" borderId="17" xfId="49" applyNumberFormat="1" applyFont="1" applyFill="1" applyBorder="1" applyAlignment="1">
      <alignment horizontal="left" vertical="top" wrapText="1"/>
      <protection/>
    </xf>
    <xf numFmtId="49" fontId="25" fillId="33" borderId="15" xfId="49" applyNumberFormat="1" applyFont="1" applyFill="1" applyBorder="1" applyAlignment="1">
      <alignment horizontal="left" vertical="top" wrapText="1"/>
      <protection/>
    </xf>
    <xf numFmtId="49" fontId="25" fillId="33" borderId="16" xfId="49" applyNumberFormat="1" applyFont="1" applyFill="1" applyBorder="1" applyAlignment="1">
      <alignment horizontal="left" vertical="top" wrapText="1"/>
      <protection/>
    </xf>
    <xf numFmtId="4" fontId="52" fillId="0" borderId="29" xfId="50" applyNumberFormat="1" applyFont="1" applyBorder="1" applyAlignment="1">
      <alignment horizontal="center"/>
      <protection/>
    </xf>
    <xf numFmtId="4" fontId="53" fillId="0" borderId="29" xfId="50" applyNumberFormat="1" applyFont="1" applyBorder="1" applyAlignment="1">
      <alignment horizontal="center"/>
      <protection/>
    </xf>
    <xf numFmtId="0" fontId="37" fillId="33" borderId="29" xfId="0" applyFont="1" applyFill="1" applyBorder="1" applyAlignment="1">
      <alignment horizontal="center" vertical="center"/>
    </xf>
    <xf numFmtId="0" fontId="37" fillId="33" borderId="29" xfId="0" applyNumberFormat="1" applyFont="1" applyFill="1" applyBorder="1" applyAlignment="1">
      <alignment horizontal="center" vertical="center" wrapText="1"/>
    </xf>
    <xf numFmtId="0" fontId="37" fillId="33" borderId="29" xfId="59" applyFont="1" applyFill="1" applyBorder="1" applyAlignment="1">
      <alignment horizontal="center" vertical="center"/>
      <protection/>
    </xf>
    <xf numFmtId="0" fontId="37" fillId="33" borderId="29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 wrapText="1"/>
    </xf>
    <xf numFmtId="1" fontId="5" fillId="0" borderId="29" xfId="55" applyNumberFormat="1" applyFont="1" applyFill="1" applyBorder="1" applyAlignment="1">
      <alignment horizontal="center" vertical="center" wrapText="1"/>
      <protection/>
    </xf>
    <xf numFmtId="4" fontId="5" fillId="0" borderId="29" xfId="0" applyNumberFormat="1" applyFont="1" applyFill="1" applyBorder="1" applyAlignment="1">
      <alignment horizontal="center"/>
    </xf>
    <xf numFmtId="0" fontId="0" fillId="0" borderId="0" xfId="59" applyFont="1" applyFill="1" applyBorder="1" applyAlignment="1">
      <alignment horizontal="right" vertical="top"/>
      <protection/>
    </xf>
    <xf numFmtId="49" fontId="0" fillId="0" borderId="0" xfId="59" applyNumberFormat="1" applyFont="1" applyFill="1" applyAlignment="1">
      <alignment horizontal="left" vertical="top" wrapText="1"/>
      <protection/>
    </xf>
    <xf numFmtId="0" fontId="28" fillId="0" borderId="51" xfId="59" applyFont="1" applyFill="1" applyBorder="1" applyAlignment="1">
      <alignment horizontal="right" vertical="top"/>
      <protection/>
    </xf>
    <xf numFmtId="0" fontId="28" fillId="0" borderId="0" xfId="59" applyFont="1" applyFill="1" applyBorder="1" applyAlignment="1">
      <alignment horizontal="right" vertical="top"/>
      <protection/>
    </xf>
    <xf numFmtId="49" fontId="28" fillId="0" borderId="0" xfId="59" applyNumberFormat="1" applyFont="1" applyFill="1" applyBorder="1" applyAlignment="1">
      <alignment horizontal="left" vertical="top" wrapText="1"/>
      <protection/>
    </xf>
    <xf numFmtId="0" fontId="45" fillId="0" borderId="39" xfId="59" applyFont="1" applyFill="1" applyBorder="1" applyAlignment="1">
      <alignment wrapText="1"/>
      <protection/>
    </xf>
    <xf numFmtId="0" fontId="28" fillId="0" borderId="12" xfId="0" applyFont="1" applyFill="1" applyBorder="1" applyAlignment="1">
      <alignment wrapText="1"/>
    </xf>
    <xf numFmtId="0" fontId="21" fillId="0" borderId="39" xfId="59" applyFont="1" applyFill="1" applyBorder="1" applyAlignment="1">
      <alignment horizontal="left" wrapText="1"/>
      <protection/>
    </xf>
    <xf numFmtId="0" fontId="21" fillId="0" borderId="12" xfId="59" applyFont="1" applyFill="1" applyBorder="1" applyAlignment="1">
      <alignment horizontal="left" wrapText="1"/>
      <protection/>
    </xf>
    <xf numFmtId="0" fontId="7" fillId="0" borderId="39" xfId="56" applyFont="1" applyFill="1" applyBorder="1" applyAlignment="1">
      <alignment horizontal="left" wrapText="1"/>
      <protection/>
    </xf>
    <xf numFmtId="0" fontId="7" fillId="0" borderId="12" xfId="56" applyFont="1" applyFill="1" applyBorder="1" applyAlignment="1">
      <alignment horizontal="left" wrapText="1"/>
      <protection/>
    </xf>
    <xf numFmtId="0" fontId="34" fillId="0" borderId="12" xfId="56" applyFont="1" applyFill="1" applyBorder="1" applyAlignment="1">
      <alignment horizontal="left" wrapText="1"/>
      <protection/>
    </xf>
    <xf numFmtId="0" fontId="21" fillId="0" borderId="39" xfId="56" applyFont="1" applyFill="1" applyBorder="1" applyAlignment="1">
      <alignment horizontal="left" wrapText="1"/>
      <protection/>
    </xf>
    <xf numFmtId="0" fontId="21" fillId="0" borderId="12" xfId="56" applyFont="1" applyFill="1" applyBorder="1" applyAlignment="1">
      <alignment horizontal="left" wrapText="1"/>
      <protection/>
    </xf>
    <xf numFmtId="0" fontId="7" fillId="0" borderId="39" xfId="59" applyFont="1" applyFill="1" applyBorder="1" applyAlignment="1">
      <alignment horizontal="left" wrapText="1"/>
      <protection/>
    </xf>
    <xf numFmtId="0" fontId="7" fillId="0" borderId="12" xfId="59" applyFont="1" applyFill="1" applyBorder="1" applyAlignment="1">
      <alignment horizontal="left" wrapText="1"/>
      <protection/>
    </xf>
    <xf numFmtId="0" fontId="28" fillId="0" borderId="12" xfId="56" applyFont="1" applyFill="1" applyBorder="1" applyAlignment="1">
      <alignment horizontal="left" wrapText="1"/>
      <protection/>
    </xf>
    <xf numFmtId="1" fontId="7" fillId="0" borderId="0" xfId="56" applyNumberFormat="1" applyFont="1" applyFill="1" applyAlignment="1">
      <alignment horizontal="center"/>
      <protection/>
    </xf>
    <xf numFmtId="1" fontId="7" fillId="0" borderId="87" xfId="55" applyNumberFormat="1" applyFont="1" applyFill="1" applyBorder="1" applyAlignment="1">
      <alignment horizontal="center" vertical="center" wrapText="1"/>
      <protection/>
    </xf>
    <xf numFmtId="1" fontId="7" fillId="0" borderId="10" xfId="55" applyNumberFormat="1" applyFont="1" applyFill="1" applyBorder="1" applyAlignment="1">
      <alignment horizontal="center" vertical="center" wrapText="1"/>
      <protection/>
    </xf>
    <xf numFmtId="1" fontId="7" fillId="0" borderId="39" xfId="55" applyNumberFormat="1" applyFont="1" applyFill="1" applyBorder="1" applyAlignment="1">
      <alignment horizontal="center" vertical="center" wrapText="1"/>
      <protection/>
    </xf>
    <xf numFmtId="1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" fontId="5" fillId="0" borderId="85" xfId="55" applyNumberFormat="1" applyFont="1" applyFill="1" applyBorder="1" applyAlignment="1">
      <alignment horizontal="center" vertical="center" wrapText="1"/>
      <protection/>
    </xf>
    <xf numFmtId="1" fontId="5" fillId="0" borderId="86" xfId="55" applyNumberFormat="1" applyFont="1" applyFill="1" applyBorder="1" applyAlignment="1">
      <alignment horizontal="center" vertical="center" wrapText="1"/>
      <protection/>
    </xf>
    <xf numFmtId="0" fontId="7" fillId="0" borderId="83" xfId="59" applyFont="1" applyFill="1" applyBorder="1" applyAlignment="1">
      <alignment horizontal="center" vertical="center" wrapText="1"/>
      <protection/>
    </xf>
    <xf numFmtId="0" fontId="7" fillId="0" borderId="84" xfId="59" applyFont="1" applyFill="1" applyBorder="1" applyAlignment="1">
      <alignment horizontal="center" vertical="center" wrapText="1"/>
      <protection/>
    </xf>
    <xf numFmtId="0" fontId="5" fillId="0" borderId="83" xfId="59" applyFont="1" applyFill="1" applyBorder="1" applyAlignment="1">
      <alignment horizontal="center" vertical="center" wrapText="1"/>
      <protection/>
    </xf>
    <xf numFmtId="0" fontId="5" fillId="0" borderId="84" xfId="59" applyFont="1" applyFill="1" applyBorder="1" applyAlignment="1">
      <alignment horizontal="center" vertical="center" wrapText="1"/>
      <protection/>
    </xf>
    <xf numFmtId="1" fontId="5" fillId="0" borderId="83" xfId="55" applyNumberFormat="1" applyFont="1" applyFill="1" applyBorder="1" applyAlignment="1">
      <alignment horizontal="center" vertical="center" wrapText="1"/>
      <protection/>
    </xf>
    <xf numFmtId="1" fontId="5" fillId="0" borderId="84" xfId="55" applyNumberFormat="1" applyFont="1" applyFill="1" applyBorder="1" applyAlignment="1">
      <alignment horizontal="center" vertical="center" wrapText="1"/>
      <protection/>
    </xf>
    <xf numFmtId="0" fontId="25" fillId="0" borderId="17" xfId="48" applyFont="1" applyFill="1" applyBorder="1" applyAlignment="1">
      <alignment horizontal="left" wrapText="1"/>
      <protection/>
    </xf>
    <xf numFmtId="0" fontId="25" fillId="0" borderId="15" xfId="48" applyFont="1" applyFill="1" applyBorder="1" applyAlignment="1">
      <alignment horizontal="left" wrapText="1"/>
      <protection/>
    </xf>
    <xf numFmtId="0" fontId="25" fillId="0" borderId="16" xfId="48" applyFont="1" applyFill="1" applyBorder="1" applyAlignment="1">
      <alignment horizontal="left" wrapText="1"/>
      <protection/>
    </xf>
    <xf numFmtId="0" fontId="5" fillId="0" borderId="10" xfId="48" applyFont="1" applyFill="1" applyBorder="1" applyAlignment="1">
      <alignment horizontal="center"/>
      <protection/>
    </xf>
    <xf numFmtId="1" fontId="5" fillId="0" borderId="87" xfId="55" applyNumberFormat="1" applyFont="1" applyFill="1" applyBorder="1" applyAlignment="1">
      <alignment horizontal="center" vertical="center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1" fontId="5" fillId="0" borderId="50" xfId="55" applyNumberFormat="1" applyFont="1" applyFill="1" applyBorder="1" applyAlignment="1">
      <alignment horizontal="center" vertical="center" wrapText="1"/>
      <protection/>
    </xf>
    <xf numFmtId="1" fontId="5" fillId="0" borderId="13" xfId="55" applyNumberFormat="1" applyFont="1" applyFill="1" applyBorder="1" applyAlignment="1">
      <alignment horizontal="center" vertical="center" wrapText="1"/>
      <protection/>
    </xf>
    <xf numFmtId="0" fontId="28" fillId="0" borderId="15" xfId="48" applyFont="1" applyFill="1" applyBorder="1" applyAlignment="1">
      <alignment horizontal="left" wrapText="1"/>
      <protection/>
    </xf>
    <xf numFmtId="0" fontId="28" fillId="0" borderId="16" xfId="48" applyFont="1" applyFill="1" applyBorder="1" applyAlignment="1">
      <alignment horizontal="left" wrapText="1"/>
      <protection/>
    </xf>
    <xf numFmtId="0" fontId="5" fillId="0" borderId="11" xfId="48" applyFont="1" applyFill="1" applyBorder="1" applyAlignment="1">
      <alignment horizontal="center"/>
      <protection/>
    </xf>
    <xf numFmtId="49" fontId="21" fillId="34" borderId="17" xfId="48" applyNumberFormat="1" applyFont="1" applyFill="1" applyBorder="1" applyAlignment="1">
      <alignment horizontal="left" wrapText="1"/>
      <protection/>
    </xf>
    <xf numFmtId="49" fontId="21" fillId="34" borderId="15" xfId="48" applyNumberFormat="1" applyFont="1" applyFill="1" applyBorder="1" applyAlignment="1">
      <alignment horizontal="left" wrapText="1"/>
      <protection/>
    </xf>
    <xf numFmtId="49" fontId="21" fillId="34" borderId="16" xfId="48" applyNumberFormat="1" applyFont="1" applyFill="1" applyBorder="1" applyAlignment="1">
      <alignment horizontal="left" wrapText="1"/>
      <protection/>
    </xf>
    <xf numFmtId="0" fontId="7" fillId="0" borderId="17" xfId="48" applyFont="1" applyFill="1" applyBorder="1" applyAlignment="1">
      <alignment horizontal="left" wrapText="1"/>
      <protection/>
    </xf>
    <xf numFmtId="0" fontId="7" fillId="0" borderId="15" xfId="48" applyFont="1" applyFill="1" applyBorder="1" applyAlignment="1">
      <alignment horizontal="left" wrapText="1"/>
      <protection/>
    </xf>
    <xf numFmtId="0" fontId="7" fillId="0" borderId="16" xfId="48" applyFont="1" applyFill="1" applyBorder="1" applyAlignment="1">
      <alignment horizontal="left" wrapText="1"/>
      <protection/>
    </xf>
    <xf numFmtId="0" fontId="0" fillId="0" borderId="0" xfId="58" applyFont="1" applyFill="1" applyAlignment="1">
      <alignment horizontal="left"/>
      <protection/>
    </xf>
    <xf numFmtId="0" fontId="0" fillId="0" borderId="0" xfId="58" applyFont="1" applyFill="1" applyAlignment="1">
      <alignment horizontal="left" vertical="center" wrapText="1"/>
      <protection/>
    </xf>
    <xf numFmtId="0" fontId="28" fillId="34" borderId="16" xfId="0" applyFont="1" applyFill="1" applyBorder="1" applyAlignment="1">
      <alignment horizontal="left" wrapText="1"/>
    </xf>
    <xf numFmtId="0" fontId="28" fillId="34" borderId="12" xfId="0" applyFont="1" applyFill="1" applyBorder="1" applyAlignment="1">
      <alignment horizontal="left" wrapText="1"/>
    </xf>
    <xf numFmtId="0" fontId="28" fillId="34" borderId="16" xfId="0" applyFont="1" applyFill="1" applyBorder="1" applyAlignment="1">
      <alignment wrapText="1"/>
    </xf>
    <xf numFmtId="0" fontId="32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left" wrapText="1"/>
    </xf>
    <xf numFmtId="0" fontId="16" fillId="0" borderId="0" xfId="58" applyFont="1" applyFill="1" applyAlignment="1">
      <alignment horizontal="left"/>
      <protection/>
    </xf>
    <xf numFmtId="0" fontId="0" fillId="0" borderId="28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28" fillId="34" borderId="16" xfId="0" applyFont="1" applyFill="1" applyBorder="1" applyAlignment="1" quotePrefix="1">
      <alignment horizontal="left" wrapText="1"/>
    </xf>
    <xf numFmtId="0" fontId="28" fillId="34" borderId="12" xfId="0" applyFont="1" applyFill="1" applyBorder="1" applyAlignment="1" quotePrefix="1">
      <alignment horizontal="left" wrapText="1"/>
    </xf>
    <xf numFmtId="49" fontId="13" fillId="34" borderId="17" xfId="53" applyNumberFormat="1" applyFont="1" applyFill="1" applyBorder="1" applyAlignment="1">
      <alignment horizontal="left" vertical="center" wrapText="1"/>
      <protection/>
    </xf>
    <xf numFmtId="49" fontId="13" fillId="34" borderId="16" xfId="53" applyNumberFormat="1" applyFont="1" applyFill="1" applyBorder="1" applyAlignment="1">
      <alignment horizontal="left" vertical="center" wrapText="1"/>
      <protection/>
    </xf>
    <xf numFmtId="49" fontId="26" fillId="34" borderId="17" xfId="53" applyNumberFormat="1" applyFont="1" applyFill="1" applyBorder="1" applyAlignment="1">
      <alignment horizontal="left" vertical="center" wrapText="1"/>
      <protection/>
    </xf>
    <xf numFmtId="49" fontId="26" fillId="34" borderId="16" xfId="53" applyNumberFormat="1" applyFont="1" applyFill="1" applyBorder="1" applyAlignment="1">
      <alignment horizontal="left" vertical="center" wrapText="1"/>
      <protection/>
    </xf>
    <xf numFmtId="0" fontId="5" fillId="34" borderId="17" xfId="59" applyFont="1" applyFill="1" applyBorder="1" applyAlignment="1">
      <alignment horizontal="left" wrapText="1"/>
      <protection/>
    </xf>
    <xf numFmtId="0" fontId="5" fillId="34" borderId="16" xfId="59" applyFont="1" applyFill="1" applyBorder="1" applyAlignment="1">
      <alignment horizontal="left" wrapText="1"/>
      <protection/>
    </xf>
    <xf numFmtId="49" fontId="26" fillId="34" borderId="17" xfId="53" applyNumberFormat="1" applyFont="1" applyFill="1" applyBorder="1" applyAlignment="1">
      <alignment horizontal="left" vertical="top" wrapText="1"/>
      <protection/>
    </xf>
    <xf numFmtId="49" fontId="26" fillId="34" borderId="16" xfId="53" applyNumberFormat="1" applyFont="1" applyFill="1" applyBorder="1" applyAlignment="1">
      <alignment horizontal="left" vertical="top" wrapText="1"/>
      <protection/>
    </xf>
    <xf numFmtId="0" fontId="26" fillId="34" borderId="15" xfId="0" applyFont="1" applyFill="1" applyBorder="1" applyAlignment="1" quotePrefix="1">
      <alignment vertical="center" wrapText="1"/>
    </xf>
    <xf numFmtId="0" fontId="5" fillId="34" borderId="17" xfId="53" applyFont="1" applyFill="1" applyBorder="1" applyAlignment="1">
      <alignment horizontal="left" wrapText="1"/>
      <protection/>
    </xf>
    <xf numFmtId="0" fontId="5" fillId="34" borderId="16" xfId="53" applyFont="1" applyFill="1" applyBorder="1" applyAlignment="1">
      <alignment horizontal="left" wrapText="1"/>
      <protection/>
    </xf>
    <xf numFmtId="49" fontId="5" fillId="34" borderId="17" xfId="53" applyNumberFormat="1" applyFont="1" applyFill="1" applyBorder="1" applyAlignment="1">
      <alignment horizontal="left" vertical="top" wrapText="1"/>
      <protection/>
    </xf>
    <xf numFmtId="49" fontId="5" fillId="34" borderId="16" xfId="53" applyNumberFormat="1" applyFont="1" applyFill="1" applyBorder="1" applyAlignment="1">
      <alignment horizontal="left" vertical="top" wrapText="1"/>
      <protection/>
    </xf>
    <xf numFmtId="49" fontId="5" fillId="34" borderId="17" xfId="53" applyNumberFormat="1" applyFont="1" applyFill="1" applyBorder="1" applyAlignment="1">
      <alignment horizontal="left" wrapText="1"/>
      <protection/>
    </xf>
    <xf numFmtId="49" fontId="5" fillId="34" borderId="16" xfId="53" applyNumberFormat="1" applyFont="1" applyFill="1" applyBorder="1" applyAlignment="1">
      <alignment horizontal="left" wrapText="1"/>
      <protection/>
    </xf>
    <xf numFmtId="1" fontId="12" fillId="34" borderId="47" xfId="55" applyNumberFormat="1" applyFont="1" applyFill="1" applyBorder="1" applyAlignment="1">
      <alignment horizontal="center" vertical="center" wrapText="1"/>
      <protection/>
    </xf>
    <xf numFmtId="1" fontId="12" fillId="34" borderId="16" xfId="55" applyNumberFormat="1" applyFont="1" applyFill="1" applyBorder="1" applyAlignment="1">
      <alignment horizontal="center" vertical="center" wrapText="1"/>
      <protection/>
    </xf>
    <xf numFmtId="49" fontId="5" fillId="34" borderId="17" xfId="53" applyNumberFormat="1" applyFont="1" applyFill="1" applyBorder="1" applyAlignment="1">
      <alignment horizontal="left" vertical="center" wrapText="1"/>
      <protection/>
    </xf>
    <xf numFmtId="49" fontId="5" fillId="34" borderId="16" xfId="53" applyNumberFormat="1" applyFont="1" applyFill="1" applyBorder="1" applyAlignment="1">
      <alignment horizontal="left" vertical="center" wrapText="1"/>
      <protection/>
    </xf>
    <xf numFmtId="1" fontId="25" fillId="34" borderId="30" xfId="55" applyNumberFormat="1" applyFont="1" applyFill="1" applyBorder="1" applyAlignment="1">
      <alignment horizontal="center" vertical="center" wrapText="1"/>
      <protection/>
    </xf>
    <xf numFmtId="1" fontId="25" fillId="34" borderId="20" xfId="55" applyNumberFormat="1" applyFont="1" applyFill="1" applyBorder="1" applyAlignment="1">
      <alignment horizontal="center" vertical="center" wrapText="1"/>
      <protection/>
    </xf>
    <xf numFmtId="1" fontId="25" fillId="34" borderId="17" xfId="55" applyNumberFormat="1" applyFont="1" applyFill="1" applyBorder="1" applyAlignment="1">
      <alignment horizontal="center" vertical="center" wrapText="1"/>
      <protection/>
    </xf>
    <xf numFmtId="1" fontId="25" fillId="34" borderId="16" xfId="55" applyNumberFormat="1" applyFont="1" applyFill="1" applyBorder="1" applyAlignment="1">
      <alignment horizontal="center" vertical="center" wrapText="1"/>
      <protection/>
    </xf>
    <xf numFmtId="0" fontId="0" fillId="34" borderId="16" xfId="0" applyFill="1" applyBorder="1" applyAlignment="1">
      <alignment/>
    </xf>
    <xf numFmtId="0" fontId="26" fillId="34" borderId="17" xfId="53" applyFont="1" applyFill="1" applyBorder="1" applyAlignment="1">
      <alignment horizontal="center" vertical="center" wrapText="1"/>
      <protection/>
    </xf>
    <xf numFmtId="0" fontId="26" fillId="34" borderId="16" xfId="53" applyFont="1" applyFill="1" applyBorder="1" applyAlignment="1">
      <alignment horizontal="center" vertical="center" wrapText="1"/>
      <protection/>
    </xf>
    <xf numFmtId="49" fontId="5" fillId="34" borderId="17" xfId="53" applyNumberFormat="1" applyFont="1" applyFill="1" applyBorder="1" applyAlignment="1">
      <alignment horizontal="left" vertical="top"/>
      <protection/>
    </xf>
    <xf numFmtId="49" fontId="5" fillId="34" borderId="16" xfId="53" applyNumberFormat="1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0" xfId="58" applyFont="1" applyFill="1" applyAlignment="1">
      <alignment horizontal="center"/>
      <protection/>
    </xf>
    <xf numFmtId="0" fontId="24" fillId="0" borderId="0" xfId="58" applyFont="1" applyFill="1" applyAlignment="1" quotePrefix="1">
      <alignment horizontal="center"/>
      <protection/>
    </xf>
    <xf numFmtId="1" fontId="5" fillId="0" borderId="18" xfId="58" applyNumberFormat="1" applyFont="1" applyFill="1" applyBorder="1" applyAlignment="1" quotePrefix="1">
      <alignment horizont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3" xfId="49"/>
    <cellStyle name="Normal 4" xfId="50"/>
    <cellStyle name="Normal 5" xfId="51"/>
    <cellStyle name="Normal 6" xfId="52"/>
    <cellStyle name="Normal_Anexa F 140 146 10.07" xfId="53"/>
    <cellStyle name="Normal_F 07" xfId="54"/>
    <cellStyle name="Normal_mach03" xfId="55"/>
    <cellStyle name="Normal_mach14 si 15" xfId="56"/>
    <cellStyle name="Normal_mach30" xfId="57"/>
    <cellStyle name="Normal_mach31" xfId="58"/>
    <cellStyle name="Normal_Machete buget 99" xfId="59"/>
    <cellStyle name="Normal_VAC 1b" xfId="60"/>
    <cellStyle name="Notă" xfId="61"/>
    <cellStyle name="Percent" xfId="62"/>
    <cellStyle name="Currency" xfId="63"/>
    <cellStyle name="Currency [0]" xfId="64"/>
    <cellStyle name="Text avertisment" xfId="65"/>
    <cellStyle name="Text explicativ" xfId="66"/>
    <cellStyle name="Titlu" xfId="67"/>
    <cellStyle name="Titlu 1" xfId="68"/>
    <cellStyle name="Titlu 2" xfId="69"/>
    <cellStyle name="Titlu 3" xfId="70"/>
    <cellStyle name="Titlu 4" xfId="71"/>
    <cellStyle name="Total" xfId="72"/>
    <cellStyle name="Verificare celulă" xfId="73"/>
    <cellStyle name="Comma" xfId="74"/>
    <cellStyle name="Comma [0]" xfId="75"/>
    <cellStyle name="Virgulă 2" xfId="76"/>
    <cellStyle name="Virgulă 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0</xdr:rowOff>
    </xdr:from>
    <xdr:to>
      <xdr:col>0</xdr:col>
      <xdr:colOff>1609725</xdr:colOff>
      <xdr:row>1</xdr:row>
      <xdr:rowOff>0</xdr:rowOff>
    </xdr:to>
    <xdr:sp>
      <xdr:nvSpPr>
        <xdr:cNvPr id="1" name="Line 4"/>
        <xdr:cNvSpPr>
          <a:spLocks/>
        </xdr:cNvSpPr>
      </xdr:nvSpPr>
      <xdr:spPr>
        <a:xfrm>
          <a:off x="638175" y="1524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</xdr:row>
      <xdr:rowOff>0</xdr:rowOff>
    </xdr:from>
    <xdr:to>
      <xdr:col>0</xdr:col>
      <xdr:colOff>1095375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85800" y="314325"/>
          <a:ext cx="4095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11</a:t>
          </a: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0</xdr:col>
      <xdr:colOff>1609725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>
          <a:off x="638175" y="1524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</xdr:row>
      <xdr:rowOff>0</xdr:rowOff>
    </xdr:from>
    <xdr:to>
      <xdr:col>0</xdr:col>
      <xdr:colOff>1095375</xdr:colOff>
      <xdr:row>3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85800" y="314325"/>
          <a:ext cx="4095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152400</xdr:rowOff>
    </xdr:from>
    <xdr:to>
      <xdr:col>2</xdr:col>
      <xdr:colOff>95250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95275" y="30480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19050</xdr:rowOff>
    </xdr:from>
    <xdr:to>
      <xdr:col>1</xdr:col>
      <xdr:colOff>1257300</xdr:colOff>
      <xdr:row>2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2025" y="381000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1</xdr:col>
      <xdr:colOff>514350</xdr:colOff>
      <xdr:row>2</xdr:row>
      <xdr:rowOff>19050</xdr:rowOff>
    </xdr:from>
    <xdr:to>
      <xdr:col>1</xdr:col>
      <xdr:colOff>1257300</xdr:colOff>
      <xdr:row>2</xdr:row>
      <xdr:rowOff>247650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62025" y="381000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1</xdr:col>
      <xdr:colOff>514350</xdr:colOff>
      <xdr:row>2</xdr:row>
      <xdr:rowOff>19050</xdr:rowOff>
    </xdr:from>
    <xdr:to>
      <xdr:col>1</xdr:col>
      <xdr:colOff>1257300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62025" y="381000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1</xdr:col>
      <xdr:colOff>514350</xdr:colOff>
      <xdr:row>2</xdr:row>
      <xdr:rowOff>19050</xdr:rowOff>
    </xdr:from>
    <xdr:to>
      <xdr:col>1</xdr:col>
      <xdr:colOff>1257300</xdr:colOff>
      <xdr:row>2</xdr:row>
      <xdr:rowOff>247650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62025" y="381000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14525" y="394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914525" y="418909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914525" y="418909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914525" y="39290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914525" y="41690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914525" y="41690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19050</xdr:colOff>
      <xdr:row>207</xdr:row>
      <xdr:rowOff>0</xdr:rowOff>
    </xdr:to>
    <xdr:sp>
      <xdr:nvSpPr>
        <xdr:cNvPr id="7" name="AutoShape 2"/>
        <xdr:cNvSpPr>
          <a:spLocks/>
        </xdr:cNvSpPr>
      </xdr:nvSpPr>
      <xdr:spPr>
        <a:xfrm>
          <a:off x="9334500" y="43691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113</xdr:row>
      <xdr:rowOff>0</xdr:rowOff>
    </xdr:to>
    <xdr:sp>
      <xdr:nvSpPr>
        <xdr:cNvPr id="8" name="AutoShape 3"/>
        <xdr:cNvSpPr>
          <a:spLocks/>
        </xdr:cNvSpPr>
      </xdr:nvSpPr>
      <xdr:spPr>
        <a:xfrm>
          <a:off x="7953375" y="2374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113</xdr:row>
      <xdr:rowOff>0</xdr:rowOff>
    </xdr:to>
    <xdr:sp>
      <xdr:nvSpPr>
        <xdr:cNvPr id="9" name="AutoShape 5"/>
        <xdr:cNvSpPr>
          <a:spLocks/>
        </xdr:cNvSpPr>
      </xdr:nvSpPr>
      <xdr:spPr>
        <a:xfrm>
          <a:off x="7953375" y="2374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19050</xdr:colOff>
      <xdr:row>113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7953375" y="23745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19050</xdr:colOff>
      <xdr:row>113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7953375" y="23745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19050</xdr:colOff>
      <xdr:row>207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9334500" y="43691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113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7953375" y="2374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113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7953375" y="2374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19050</xdr:colOff>
      <xdr:row>113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7953375" y="23745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19050</xdr:colOff>
      <xdr:row>113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7953375" y="23745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17" name="AutoShape 2"/>
        <xdr:cNvSpPr>
          <a:spLocks/>
        </xdr:cNvSpPr>
      </xdr:nvSpPr>
      <xdr:spPr>
        <a:xfrm>
          <a:off x="1914525" y="394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18" name="AutoShape 4"/>
        <xdr:cNvSpPr>
          <a:spLocks/>
        </xdr:cNvSpPr>
      </xdr:nvSpPr>
      <xdr:spPr>
        <a:xfrm>
          <a:off x="1914525" y="418909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1914525" y="418909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914525" y="39290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914525" y="41690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914525" y="41690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19050</xdr:colOff>
      <xdr:row>207</xdr:row>
      <xdr:rowOff>0</xdr:rowOff>
    </xdr:to>
    <xdr:sp>
      <xdr:nvSpPr>
        <xdr:cNvPr id="23" name="AutoShape 2"/>
        <xdr:cNvSpPr>
          <a:spLocks/>
        </xdr:cNvSpPr>
      </xdr:nvSpPr>
      <xdr:spPr>
        <a:xfrm>
          <a:off x="9334500" y="43691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113</xdr:row>
      <xdr:rowOff>0</xdr:rowOff>
    </xdr:to>
    <xdr:sp>
      <xdr:nvSpPr>
        <xdr:cNvPr id="24" name="AutoShape 3"/>
        <xdr:cNvSpPr>
          <a:spLocks/>
        </xdr:cNvSpPr>
      </xdr:nvSpPr>
      <xdr:spPr>
        <a:xfrm>
          <a:off x="7953375" y="2374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113</xdr:row>
      <xdr:rowOff>0</xdr:rowOff>
    </xdr:to>
    <xdr:sp>
      <xdr:nvSpPr>
        <xdr:cNvPr id="25" name="AutoShape 5"/>
        <xdr:cNvSpPr>
          <a:spLocks/>
        </xdr:cNvSpPr>
      </xdr:nvSpPr>
      <xdr:spPr>
        <a:xfrm>
          <a:off x="7953375" y="2374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19050</xdr:colOff>
      <xdr:row>113</xdr:row>
      <xdr:rowOff>0</xdr:rowOff>
    </xdr:to>
    <xdr:sp>
      <xdr:nvSpPr>
        <xdr:cNvPr id="26" name="AutoShape 3"/>
        <xdr:cNvSpPr>
          <a:spLocks/>
        </xdr:cNvSpPr>
      </xdr:nvSpPr>
      <xdr:spPr>
        <a:xfrm>
          <a:off x="7953375" y="23745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19050</xdr:colOff>
      <xdr:row>113</xdr:row>
      <xdr:rowOff>0</xdr:rowOff>
    </xdr:to>
    <xdr:sp>
      <xdr:nvSpPr>
        <xdr:cNvPr id="27" name="AutoShape 5"/>
        <xdr:cNvSpPr>
          <a:spLocks/>
        </xdr:cNvSpPr>
      </xdr:nvSpPr>
      <xdr:spPr>
        <a:xfrm>
          <a:off x="7953375" y="23745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19050</xdr:colOff>
      <xdr:row>207</xdr:row>
      <xdr:rowOff>0</xdr:rowOff>
    </xdr:to>
    <xdr:sp>
      <xdr:nvSpPr>
        <xdr:cNvPr id="28" name="AutoShape 2"/>
        <xdr:cNvSpPr>
          <a:spLocks/>
        </xdr:cNvSpPr>
      </xdr:nvSpPr>
      <xdr:spPr>
        <a:xfrm>
          <a:off x="9334500" y="43691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113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7953375" y="2374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113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7953375" y="2374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19050</xdr:colOff>
      <xdr:row>113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7953375" y="23745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19050</xdr:colOff>
      <xdr:row>113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7953375" y="23745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04950" y="36299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04950" y="38566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04950" y="38566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504950" y="36299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504950" y="38566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04950" y="38566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291</xdr:row>
      <xdr:rowOff>0</xdr:rowOff>
    </xdr:from>
    <xdr:to>
      <xdr:col>3</xdr:col>
      <xdr:colOff>0</xdr:colOff>
      <xdr:row>291</xdr:row>
      <xdr:rowOff>0</xdr:rowOff>
    </xdr:to>
    <xdr:sp>
      <xdr:nvSpPr>
        <xdr:cNvPr id="7" name="AutoShape 3"/>
        <xdr:cNvSpPr>
          <a:spLocks/>
        </xdr:cNvSpPr>
      </xdr:nvSpPr>
      <xdr:spPr>
        <a:xfrm>
          <a:off x="7505700" y="55997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291</xdr:row>
      <xdr:rowOff>0</xdr:rowOff>
    </xdr:from>
    <xdr:to>
      <xdr:col>3</xdr:col>
      <xdr:colOff>0</xdr:colOff>
      <xdr:row>291</xdr:row>
      <xdr:rowOff>0</xdr:rowOff>
    </xdr:to>
    <xdr:sp>
      <xdr:nvSpPr>
        <xdr:cNvPr id="8" name="AutoShape 5"/>
        <xdr:cNvSpPr>
          <a:spLocks/>
        </xdr:cNvSpPr>
      </xdr:nvSpPr>
      <xdr:spPr>
        <a:xfrm>
          <a:off x="7505700" y="55997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291</xdr:row>
      <xdr:rowOff>0</xdr:rowOff>
    </xdr:from>
    <xdr:to>
      <xdr:col>3</xdr:col>
      <xdr:colOff>0</xdr:colOff>
      <xdr:row>291</xdr:row>
      <xdr:rowOff>0</xdr:rowOff>
    </xdr:to>
    <xdr:sp>
      <xdr:nvSpPr>
        <xdr:cNvPr id="9" name="AutoShape 3"/>
        <xdr:cNvSpPr>
          <a:spLocks/>
        </xdr:cNvSpPr>
      </xdr:nvSpPr>
      <xdr:spPr>
        <a:xfrm>
          <a:off x="7505700" y="55997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291</xdr:row>
      <xdr:rowOff>0</xdr:rowOff>
    </xdr:from>
    <xdr:to>
      <xdr:col>3</xdr:col>
      <xdr:colOff>0</xdr:colOff>
      <xdr:row>291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7505700" y="55997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11" name="AutoShape 2"/>
        <xdr:cNvSpPr>
          <a:spLocks/>
        </xdr:cNvSpPr>
      </xdr:nvSpPr>
      <xdr:spPr>
        <a:xfrm>
          <a:off x="1504950" y="36299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12" name="AutoShape 4"/>
        <xdr:cNvSpPr>
          <a:spLocks/>
        </xdr:cNvSpPr>
      </xdr:nvSpPr>
      <xdr:spPr>
        <a:xfrm>
          <a:off x="1504950" y="38566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13" name="AutoShape 6"/>
        <xdr:cNvSpPr>
          <a:spLocks/>
        </xdr:cNvSpPr>
      </xdr:nvSpPr>
      <xdr:spPr>
        <a:xfrm>
          <a:off x="1504950" y="38566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14" name="AutoShape 2"/>
        <xdr:cNvSpPr>
          <a:spLocks/>
        </xdr:cNvSpPr>
      </xdr:nvSpPr>
      <xdr:spPr>
        <a:xfrm>
          <a:off x="1504950" y="36299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15" name="AutoShape 4"/>
        <xdr:cNvSpPr>
          <a:spLocks/>
        </xdr:cNvSpPr>
      </xdr:nvSpPr>
      <xdr:spPr>
        <a:xfrm>
          <a:off x="1504950" y="38566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16" name="AutoShape 6"/>
        <xdr:cNvSpPr>
          <a:spLocks/>
        </xdr:cNvSpPr>
      </xdr:nvSpPr>
      <xdr:spPr>
        <a:xfrm>
          <a:off x="1504950" y="38566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291</xdr:row>
      <xdr:rowOff>0</xdr:rowOff>
    </xdr:from>
    <xdr:to>
      <xdr:col>3</xdr:col>
      <xdr:colOff>0</xdr:colOff>
      <xdr:row>291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505700" y="55997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291</xdr:row>
      <xdr:rowOff>0</xdr:rowOff>
    </xdr:from>
    <xdr:to>
      <xdr:col>3</xdr:col>
      <xdr:colOff>0</xdr:colOff>
      <xdr:row>291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7505700" y="55997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291</xdr:row>
      <xdr:rowOff>0</xdr:rowOff>
    </xdr:from>
    <xdr:to>
      <xdr:col>3</xdr:col>
      <xdr:colOff>0</xdr:colOff>
      <xdr:row>291</xdr:row>
      <xdr:rowOff>0</xdr:rowOff>
    </xdr:to>
    <xdr:sp>
      <xdr:nvSpPr>
        <xdr:cNvPr id="19" name="AutoShape 3"/>
        <xdr:cNvSpPr>
          <a:spLocks/>
        </xdr:cNvSpPr>
      </xdr:nvSpPr>
      <xdr:spPr>
        <a:xfrm>
          <a:off x="7505700" y="55997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291</xdr:row>
      <xdr:rowOff>0</xdr:rowOff>
    </xdr:from>
    <xdr:to>
      <xdr:col>3</xdr:col>
      <xdr:colOff>0</xdr:colOff>
      <xdr:row>291</xdr:row>
      <xdr:rowOff>0</xdr:rowOff>
    </xdr:to>
    <xdr:sp>
      <xdr:nvSpPr>
        <xdr:cNvPr id="20" name="AutoShape 5"/>
        <xdr:cNvSpPr>
          <a:spLocks/>
        </xdr:cNvSpPr>
      </xdr:nvSpPr>
      <xdr:spPr>
        <a:xfrm>
          <a:off x="7505700" y="55997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104775</xdr:rowOff>
    </xdr:from>
    <xdr:to>
      <xdr:col>2</xdr:col>
      <xdr:colOff>133350</xdr:colOff>
      <xdr:row>3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28650" y="476250"/>
          <a:ext cx="533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245</xdr:row>
      <xdr:rowOff>0</xdr:rowOff>
    </xdr:from>
    <xdr:to>
      <xdr:col>4</xdr:col>
      <xdr:colOff>19050</xdr:colOff>
      <xdr:row>245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05575" y="40643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246</xdr:row>
      <xdr:rowOff>0</xdr:rowOff>
    </xdr:from>
    <xdr:to>
      <xdr:col>4</xdr:col>
      <xdr:colOff>19050</xdr:colOff>
      <xdr:row>246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6505575" y="40805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28575</xdr:rowOff>
    </xdr:from>
    <xdr:to>
      <xdr:col>2</xdr:col>
      <xdr:colOff>1095375</xdr:colOff>
      <xdr:row>3</xdr:row>
      <xdr:rowOff>114300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42975" y="381000"/>
          <a:ext cx="8286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0/04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228</xdr:row>
      <xdr:rowOff>0</xdr:rowOff>
    </xdr:from>
    <xdr:to>
      <xdr:col>4</xdr:col>
      <xdr:colOff>19050</xdr:colOff>
      <xdr:row>228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05575" y="41957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19050</xdr:colOff>
      <xdr:row>126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5705475" y="24831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19050</xdr:colOff>
      <xdr:row>127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705475" y="25012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229</xdr:row>
      <xdr:rowOff>0</xdr:rowOff>
    </xdr:from>
    <xdr:to>
      <xdr:col>4</xdr:col>
      <xdr:colOff>19050</xdr:colOff>
      <xdr:row>229</xdr:row>
      <xdr:rowOff>0</xdr:rowOff>
    </xdr:to>
    <xdr:sp>
      <xdr:nvSpPr>
        <xdr:cNvPr id="4" name="AutoShape 7"/>
        <xdr:cNvSpPr>
          <a:spLocks/>
        </xdr:cNvSpPr>
      </xdr:nvSpPr>
      <xdr:spPr>
        <a:xfrm>
          <a:off x="6505575" y="42119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28575</xdr:rowOff>
    </xdr:from>
    <xdr:to>
      <xdr:col>2</xdr:col>
      <xdr:colOff>1095375</xdr:colOff>
      <xdr:row>3</xdr:row>
      <xdr:rowOff>161925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42975" y="381000"/>
          <a:ext cx="828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</a:t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19050</xdr:colOff>
      <xdr:row>127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5705475" y="25012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362700" y="411003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362700" y="44853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3</xdr:row>
      <xdr:rowOff>57150</xdr:rowOff>
    </xdr:from>
    <xdr:to>
      <xdr:col>1</xdr:col>
      <xdr:colOff>1162050</xdr:colOff>
      <xdr:row>4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28700" y="619125"/>
          <a:ext cx="476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11/05</a:t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362700" y="44853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tate\DOCUMENTE\2012\SIBIU-Formulare%20bugete%20local_20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get general al UAT"/>
      <sheetName val="02-buget local- venituri"/>
      <sheetName val="02-buget local-cheltuieli."/>
      <sheetName val="10-instituţii-venituri"/>
      <sheetName val="10-instituţii-cheltuieli"/>
      <sheetName val="06-07 credite ext si intern"/>
      <sheetName val="08-fd ext. neramb -venituri"/>
      <sheetName val="08-fd.ext.neramb.-chelt"/>
      <sheetName val="detalierea cheltuielilor"/>
    </sheetNames>
    <sheetDataSet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</sheetData>
      <sheetData sheetId="2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035"/>
  <sheetViews>
    <sheetView tabSelected="1" view="pageBreakPreview" zoomScale="80" zoomScaleSheetLayoutView="80" zoomScalePageLayoutView="0" workbookViewId="0" topLeftCell="A70">
      <selection activeCell="K17" sqref="K17"/>
    </sheetView>
  </sheetViews>
  <sheetFormatPr defaultColWidth="9.140625" defaultRowHeight="12.75"/>
  <cols>
    <col min="1" max="1" width="52.8515625" style="177" customWidth="1"/>
    <col min="2" max="2" width="6.421875" style="177" customWidth="1"/>
    <col min="3" max="3" width="12.8515625" style="479" customWidth="1"/>
    <col min="4" max="4" width="13.28125" style="479" customWidth="1"/>
    <col min="5" max="5" width="11.28125" style="479" customWidth="1"/>
    <col min="6" max="6" width="11.57421875" style="479" customWidth="1"/>
    <col min="7" max="7" width="14.421875" style="479" customWidth="1"/>
    <col min="8" max="8" width="12.00390625" style="479" customWidth="1"/>
    <col min="9" max="9" width="12.57421875" style="479" customWidth="1"/>
    <col min="10" max="10" width="11.8515625" style="479" customWidth="1"/>
    <col min="11" max="11" width="13.7109375" style="479" customWidth="1"/>
    <col min="12" max="16384" width="9.140625" style="177" customWidth="1"/>
  </cols>
  <sheetData>
    <row r="1" ht="12">
      <c r="A1" s="176" t="s">
        <v>205</v>
      </c>
    </row>
    <row r="2" spans="1:22" ht="12.75" customHeight="1">
      <c r="A2" s="178" t="s">
        <v>2047</v>
      </c>
      <c r="B2" s="179"/>
      <c r="D2" s="480"/>
      <c r="E2" s="480"/>
      <c r="P2" s="181"/>
      <c r="R2" s="180"/>
      <c r="V2" s="180"/>
    </row>
    <row r="3" spans="1:27" ht="12" customHeight="1">
      <c r="A3" s="182" t="s">
        <v>1659</v>
      </c>
      <c r="B3" s="179"/>
      <c r="I3" s="481"/>
      <c r="J3" s="481"/>
      <c r="K3" s="482"/>
      <c r="AA3" s="184"/>
    </row>
    <row r="4" spans="1:11" ht="12">
      <c r="A4" s="957" t="s">
        <v>1372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</row>
    <row r="5" spans="1:11" ht="12">
      <c r="A5" s="185"/>
      <c r="B5" s="185"/>
      <c r="C5" s="483"/>
      <c r="D5" s="483"/>
      <c r="E5" s="483" t="s">
        <v>1534</v>
      </c>
      <c r="F5" s="483"/>
      <c r="G5" s="483"/>
      <c r="H5" s="483"/>
      <c r="I5" s="483"/>
      <c r="J5" s="483"/>
      <c r="K5" s="483"/>
    </row>
    <row r="6" spans="1:11" ht="12" customHeight="1">
      <c r="A6" s="186"/>
      <c r="B6" s="958" t="s">
        <v>1373</v>
      </c>
      <c r="C6" s="951" t="s">
        <v>1374</v>
      </c>
      <c r="D6" s="954" t="s">
        <v>1375</v>
      </c>
      <c r="E6" s="961" t="s">
        <v>1376</v>
      </c>
      <c r="F6" s="484"/>
      <c r="G6" s="485"/>
      <c r="H6" s="951" t="s">
        <v>1377</v>
      </c>
      <c r="I6" s="954" t="s">
        <v>1378</v>
      </c>
      <c r="J6" s="951" t="s">
        <v>1379</v>
      </c>
      <c r="K6" s="954" t="s">
        <v>1380</v>
      </c>
    </row>
    <row r="7" spans="1:11" ht="12" customHeight="1">
      <c r="A7" s="187"/>
      <c r="B7" s="959"/>
      <c r="C7" s="952"/>
      <c r="D7" s="955"/>
      <c r="E7" s="962"/>
      <c r="F7" s="963" t="s">
        <v>1381</v>
      </c>
      <c r="G7" s="964"/>
      <c r="H7" s="952"/>
      <c r="I7" s="955"/>
      <c r="J7" s="952" t="s">
        <v>1382</v>
      </c>
      <c r="K7" s="955"/>
    </row>
    <row r="8" spans="1:11" ht="12" customHeight="1">
      <c r="A8" s="187"/>
      <c r="B8" s="959"/>
      <c r="C8" s="952"/>
      <c r="D8" s="955"/>
      <c r="E8" s="962"/>
      <c r="F8" s="963"/>
      <c r="G8" s="964"/>
      <c r="H8" s="952"/>
      <c r="I8" s="955"/>
      <c r="J8" s="952" t="s">
        <v>1383</v>
      </c>
      <c r="K8" s="955"/>
    </row>
    <row r="9" spans="1:11" ht="12" customHeight="1">
      <c r="A9" s="187"/>
      <c r="B9" s="959"/>
      <c r="C9" s="952"/>
      <c r="D9" s="955"/>
      <c r="E9" s="962"/>
      <c r="F9" s="965"/>
      <c r="G9" s="966"/>
      <c r="H9" s="952"/>
      <c r="I9" s="955"/>
      <c r="J9" s="952" t="s">
        <v>1384</v>
      </c>
      <c r="K9" s="955"/>
    </row>
    <row r="10" spans="1:11" ht="12" customHeight="1">
      <c r="A10" s="187"/>
      <c r="B10" s="959"/>
      <c r="C10" s="952"/>
      <c r="D10" s="955"/>
      <c r="E10" s="962"/>
      <c r="F10" s="945" t="s">
        <v>1385</v>
      </c>
      <c r="G10" s="947" t="s">
        <v>1386</v>
      </c>
      <c r="H10" s="952"/>
      <c r="I10" s="955"/>
      <c r="J10" s="952"/>
      <c r="K10" s="955"/>
    </row>
    <row r="11" spans="1:11" ht="12" customHeight="1">
      <c r="A11" s="187"/>
      <c r="B11" s="959"/>
      <c r="C11" s="952"/>
      <c r="D11" s="955"/>
      <c r="E11" s="962"/>
      <c r="F11" s="946"/>
      <c r="G11" s="947"/>
      <c r="H11" s="952"/>
      <c r="I11" s="955"/>
      <c r="J11" s="952"/>
      <c r="K11" s="955"/>
    </row>
    <row r="12" spans="1:11" ht="12" customHeight="1">
      <c r="A12" s="187"/>
      <c r="B12" s="959"/>
      <c r="C12" s="952"/>
      <c r="D12" s="955"/>
      <c r="E12" s="962"/>
      <c r="F12" s="946"/>
      <c r="G12" s="947"/>
      <c r="H12" s="952"/>
      <c r="I12" s="955"/>
      <c r="J12" s="952"/>
      <c r="K12" s="955"/>
    </row>
    <row r="13" spans="1:11" ht="12" customHeight="1">
      <c r="A13" s="187"/>
      <c r="B13" s="959"/>
      <c r="C13" s="952"/>
      <c r="D13" s="955"/>
      <c r="E13" s="962"/>
      <c r="F13" s="946"/>
      <c r="G13" s="947"/>
      <c r="H13" s="952"/>
      <c r="I13" s="955"/>
      <c r="J13" s="952"/>
      <c r="K13" s="955"/>
    </row>
    <row r="14" spans="1:11" ht="12.75" customHeight="1">
      <c r="A14" s="188"/>
      <c r="B14" s="960"/>
      <c r="C14" s="953"/>
      <c r="D14" s="956"/>
      <c r="E14" s="962"/>
      <c r="F14" s="486"/>
      <c r="G14" s="487"/>
      <c r="H14" s="953"/>
      <c r="I14" s="956"/>
      <c r="J14" s="953"/>
      <c r="K14" s="956"/>
    </row>
    <row r="15" spans="1:11" ht="12.75" customHeight="1">
      <c r="A15" s="189" t="s">
        <v>1387</v>
      </c>
      <c r="B15" s="190" t="s">
        <v>1388</v>
      </c>
      <c r="C15" s="488">
        <v>1</v>
      </c>
      <c r="D15" s="489">
        <v>2</v>
      </c>
      <c r="E15" s="488">
        <v>3</v>
      </c>
      <c r="F15" s="490">
        <v>4</v>
      </c>
      <c r="G15" s="489">
        <v>5</v>
      </c>
      <c r="H15" s="488">
        <v>6</v>
      </c>
      <c r="I15" s="491" t="s">
        <v>1389</v>
      </c>
      <c r="J15" s="488">
        <v>8</v>
      </c>
      <c r="K15" s="491" t="s">
        <v>1390</v>
      </c>
    </row>
    <row r="16" spans="1:11" ht="12.75" customHeight="1">
      <c r="A16" s="191"/>
      <c r="B16" s="192"/>
      <c r="C16" s="492"/>
      <c r="D16" s="493"/>
      <c r="E16" s="494"/>
      <c r="F16" s="495"/>
      <c r="G16" s="493"/>
      <c r="H16" s="492"/>
      <c r="I16" s="493"/>
      <c r="J16" s="496"/>
      <c r="K16" s="497"/>
    </row>
    <row r="17" spans="1:11" s="339" customFormat="1" ht="18" customHeight="1">
      <c r="A17" s="523" t="s">
        <v>2048</v>
      </c>
      <c r="B17" s="524" t="s">
        <v>1779</v>
      </c>
      <c r="C17" s="526">
        <f aca="true" t="shared" si="0" ref="C17:K17">C18+C34+C35+C36+C39</f>
        <v>50874</v>
      </c>
      <c r="D17" s="526">
        <f t="shared" si="0"/>
        <v>17895.44</v>
      </c>
      <c r="E17" s="526">
        <f t="shared" si="0"/>
        <v>2767.65</v>
      </c>
      <c r="F17" s="526">
        <f t="shared" si="0"/>
        <v>0</v>
      </c>
      <c r="G17" s="526">
        <f t="shared" si="0"/>
        <v>15896.16</v>
      </c>
      <c r="H17" s="526">
        <f t="shared" si="0"/>
        <v>0</v>
      </c>
      <c r="I17" s="526">
        <f t="shared" si="0"/>
        <v>87433.25</v>
      </c>
      <c r="J17" s="526">
        <f t="shared" si="0"/>
        <v>0</v>
      </c>
      <c r="K17" s="526">
        <f t="shared" si="0"/>
        <v>87433.25</v>
      </c>
    </row>
    <row r="18" spans="1:11" ht="18" customHeight="1">
      <c r="A18" s="503" t="s">
        <v>1391</v>
      </c>
      <c r="B18" s="501" t="s">
        <v>1392</v>
      </c>
      <c r="C18" s="504">
        <f>C19+C33</f>
        <v>50874</v>
      </c>
      <c r="D18" s="504">
        <f aca="true" t="shared" si="1" ref="D18:K18">D19+D33</f>
        <v>17245.44</v>
      </c>
      <c r="E18" s="504">
        <f t="shared" si="1"/>
        <v>2767.65</v>
      </c>
      <c r="F18" s="504">
        <f t="shared" si="1"/>
        <v>0</v>
      </c>
      <c r="G18" s="504">
        <f t="shared" si="1"/>
        <v>15896.16</v>
      </c>
      <c r="H18" s="504">
        <f t="shared" si="1"/>
        <v>0</v>
      </c>
      <c r="I18" s="504">
        <f t="shared" si="1"/>
        <v>86783.25</v>
      </c>
      <c r="J18" s="504">
        <f t="shared" si="1"/>
        <v>0</v>
      </c>
      <c r="K18" s="504">
        <f t="shared" si="1"/>
        <v>86783.25</v>
      </c>
    </row>
    <row r="19" spans="1:11" ht="18" customHeight="1">
      <c r="A19" s="503" t="s">
        <v>1393</v>
      </c>
      <c r="B19" s="501" t="s">
        <v>1394</v>
      </c>
      <c r="C19" s="504">
        <f>C20+C22+C25+C26+C27+C32</f>
        <v>46528</v>
      </c>
      <c r="D19" s="504">
        <f aca="true" t="shared" si="2" ref="D19:K19">D20+D22+D25+D26+D27+D32</f>
        <v>0</v>
      </c>
      <c r="E19" s="504">
        <f t="shared" si="2"/>
        <v>0</v>
      </c>
      <c r="F19" s="504">
        <f t="shared" si="2"/>
        <v>0</v>
      </c>
      <c r="G19" s="504">
        <f t="shared" si="2"/>
        <v>0</v>
      </c>
      <c r="H19" s="504">
        <f t="shared" si="2"/>
        <v>0</v>
      </c>
      <c r="I19" s="504">
        <f t="shared" si="2"/>
        <v>46528</v>
      </c>
      <c r="J19" s="504">
        <f t="shared" si="2"/>
        <v>0</v>
      </c>
      <c r="K19" s="504">
        <f t="shared" si="2"/>
        <v>46528</v>
      </c>
    </row>
    <row r="20" spans="1:11" ht="26.25" customHeight="1">
      <c r="A20" s="505" t="s">
        <v>1395</v>
      </c>
      <c r="B20" s="501" t="s">
        <v>1396</v>
      </c>
      <c r="C20" s="504"/>
      <c r="D20" s="504"/>
      <c r="E20" s="504"/>
      <c r="F20" s="504"/>
      <c r="G20" s="504"/>
      <c r="H20" s="504"/>
      <c r="I20" s="504">
        <f>C20+D20+E20+F20+G20+H20</f>
        <v>0</v>
      </c>
      <c r="J20" s="504"/>
      <c r="K20" s="504">
        <f>I20-J20</f>
        <v>0</v>
      </c>
    </row>
    <row r="21" spans="1:11" ht="18" customHeight="1">
      <c r="A21" s="506" t="s">
        <v>1397</v>
      </c>
      <c r="B21" s="501" t="s">
        <v>1398</v>
      </c>
      <c r="C21" s="502"/>
      <c r="D21" s="502"/>
      <c r="E21" s="502"/>
      <c r="F21" s="502"/>
      <c r="G21" s="502"/>
      <c r="H21" s="502"/>
      <c r="I21" s="504">
        <f>C21+D21+E21+F21+G21+H21</f>
        <v>0</v>
      </c>
      <c r="J21" s="502"/>
      <c r="K21" s="504">
        <f>I21-J21</f>
        <v>0</v>
      </c>
    </row>
    <row r="22" spans="1:11" ht="24" customHeight="1">
      <c r="A22" s="505" t="s">
        <v>1399</v>
      </c>
      <c r="B22" s="501" t="s">
        <v>1400</v>
      </c>
      <c r="C22" s="502">
        <f>C23+C24</f>
        <v>16530</v>
      </c>
      <c r="D22" s="502">
        <f aca="true" t="shared" si="3" ref="D22:K22">D23+D24</f>
        <v>0</v>
      </c>
      <c r="E22" s="502">
        <f t="shared" si="3"/>
        <v>0</v>
      </c>
      <c r="F22" s="502">
        <f t="shared" si="3"/>
        <v>0</v>
      </c>
      <c r="G22" s="502">
        <f t="shared" si="3"/>
        <v>0</v>
      </c>
      <c r="H22" s="502">
        <f t="shared" si="3"/>
        <v>0</v>
      </c>
      <c r="I22" s="502">
        <f t="shared" si="3"/>
        <v>16530</v>
      </c>
      <c r="J22" s="502">
        <f t="shared" si="3"/>
        <v>0</v>
      </c>
      <c r="K22" s="502">
        <f t="shared" si="3"/>
        <v>16530</v>
      </c>
    </row>
    <row r="23" spans="1:11" ht="23.25" customHeight="1">
      <c r="A23" s="507" t="s">
        <v>1401</v>
      </c>
      <c r="B23" s="501" t="s">
        <v>1402</v>
      </c>
      <c r="C23" s="508">
        <v>240</v>
      </c>
      <c r="D23" s="508"/>
      <c r="E23" s="508"/>
      <c r="F23" s="508"/>
      <c r="G23" s="508"/>
      <c r="H23" s="508"/>
      <c r="I23" s="504">
        <f>C23+D23+E23+F23+G23+H23</f>
        <v>240</v>
      </c>
      <c r="J23" s="508"/>
      <c r="K23" s="504">
        <f>I23-J23</f>
        <v>240</v>
      </c>
    </row>
    <row r="24" spans="1:11" ht="18" customHeight="1">
      <c r="A24" s="507" t="s">
        <v>1403</v>
      </c>
      <c r="B24" s="501" t="s">
        <v>1404</v>
      </c>
      <c r="C24" s="502">
        <v>16290</v>
      </c>
      <c r="D24" s="502"/>
      <c r="E24" s="502"/>
      <c r="F24" s="502"/>
      <c r="G24" s="502"/>
      <c r="H24" s="502"/>
      <c r="I24" s="504">
        <f>C24+D24+E24+F24+G24+H24</f>
        <v>16290</v>
      </c>
      <c r="J24" s="502"/>
      <c r="K24" s="504">
        <f>I24-J24</f>
        <v>16290</v>
      </c>
    </row>
    <row r="25" spans="1:11" ht="18" customHeight="1">
      <c r="A25" s="505" t="s">
        <v>1405</v>
      </c>
      <c r="B25" s="501" t="s">
        <v>1406</v>
      </c>
      <c r="C25" s="502"/>
      <c r="D25" s="502"/>
      <c r="E25" s="502"/>
      <c r="F25" s="502"/>
      <c r="G25" s="502"/>
      <c r="H25" s="502"/>
      <c r="I25" s="504">
        <f>C25+D25+E25+F25+G25+H25</f>
        <v>0</v>
      </c>
      <c r="J25" s="502"/>
      <c r="K25" s="504">
        <f>I25-J25</f>
        <v>0</v>
      </c>
    </row>
    <row r="26" spans="1:11" ht="18" customHeight="1">
      <c r="A26" s="503" t="s">
        <v>1407</v>
      </c>
      <c r="B26" s="501" t="s">
        <v>1780</v>
      </c>
      <c r="C26" s="502">
        <v>6900</v>
      </c>
      <c r="D26" s="502"/>
      <c r="E26" s="502"/>
      <c r="F26" s="502"/>
      <c r="G26" s="502"/>
      <c r="H26" s="502"/>
      <c r="I26" s="504">
        <f>C26+D26+E26+F26+G26+H26</f>
        <v>6900</v>
      </c>
      <c r="J26" s="502"/>
      <c r="K26" s="504">
        <f>I26-J26</f>
        <v>6900</v>
      </c>
    </row>
    <row r="27" spans="1:11" ht="18" customHeight="1">
      <c r="A27" s="503" t="s">
        <v>1408</v>
      </c>
      <c r="B27" s="501" t="s">
        <v>1409</v>
      </c>
      <c r="C27" s="502">
        <f>C28+C31+C29+C30</f>
        <v>22898</v>
      </c>
      <c r="D27" s="502">
        <f aca="true" t="shared" si="4" ref="D27:K27">D28+D31+D29+D30</f>
        <v>0</v>
      </c>
      <c r="E27" s="502">
        <f t="shared" si="4"/>
        <v>0</v>
      </c>
      <c r="F27" s="502">
        <f t="shared" si="4"/>
        <v>0</v>
      </c>
      <c r="G27" s="502">
        <f t="shared" si="4"/>
        <v>0</v>
      </c>
      <c r="H27" s="502">
        <f t="shared" si="4"/>
        <v>0</v>
      </c>
      <c r="I27" s="502">
        <f t="shared" si="4"/>
        <v>22898</v>
      </c>
      <c r="J27" s="502">
        <f t="shared" si="4"/>
        <v>0</v>
      </c>
      <c r="K27" s="502">
        <f t="shared" si="4"/>
        <v>22898</v>
      </c>
    </row>
    <row r="28" spans="1:11" ht="18" customHeight="1">
      <c r="A28" s="506" t="s">
        <v>1410</v>
      </c>
      <c r="B28" s="501" t="s">
        <v>1411</v>
      </c>
      <c r="C28" s="504">
        <v>20246</v>
      </c>
      <c r="D28" s="504"/>
      <c r="E28" s="504"/>
      <c r="F28" s="504"/>
      <c r="G28" s="504"/>
      <c r="H28" s="504"/>
      <c r="I28" s="504">
        <f aca="true" t="shared" si="5" ref="I28:I35">C28+D28+E28+F28+G28+H28</f>
        <v>20246</v>
      </c>
      <c r="J28" s="504"/>
      <c r="K28" s="504">
        <f aca="true" t="shared" si="6" ref="K28:K35">I28-J28</f>
        <v>20246</v>
      </c>
    </row>
    <row r="29" spans="1:11" ht="24.75" customHeight="1">
      <c r="A29" s="507" t="s">
        <v>1412</v>
      </c>
      <c r="B29" s="501" t="s">
        <v>1413</v>
      </c>
      <c r="C29" s="504">
        <v>100</v>
      </c>
      <c r="D29" s="504"/>
      <c r="E29" s="504"/>
      <c r="F29" s="504"/>
      <c r="G29" s="504"/>
      <c r="H29" s="504"/>
      <c r="I29" s="504">
        <f t="shared" si="5"/>
        <v>100</v>
      </c>
      <c r="J29" s="504"/>
      <c r="K29" s="504">
        <f t="shared" si="6"/>
        <v>100</v>
      </c>
    </row>
    <row r="30" spans="1:11" ht="18" customHeight="1">
      <c r="A30" s="506" t="s">
        <v>1414</v>
      </c>
      <c r="B30" s="501" t="s">
        <v>1415</v>
      </c>
      <c r="C30" s="504">
        <v>20</v>
      </c>
      <c r="D30" s="504"/>
      <c r="E30" s="504"/>
      <c r="F30" s="504"/>
      <c r="G30" s="504"/>
      <c r="H30" s="504"/>
      <c r="I30" s="504">
        <f t="shared" si="5"/>
        <v>20</v>
      </c>
      <c r="J30" s="504"/>
      <c r="K30" s="504">
        <f t="shared" si="6"/>
        <v>20</v>
      </c>
    </row>
    <row r="31" spans="1:11" ht="41.25" customHeight="1">
      <c r="A31" s="507" t="s">
        <v>1416</v>
      </c>
      <c r="B31" s="501" t="s">
        <v>1417</v>
      </c>
      <c r="C31" s="502">
        <v>2532</v>
      </c>
      <c r="D31" s="502"/>
      <c r="E31" s="502"/>
      <c r="F31" s="502"/>
      <c r="G31" s="502"/>
      <c r="H31" s="502"/>
      <c r="I31" s="504">
        <f t="shared" si="5"/>
        <v>2532</v>
      </c>
      <c r="J31" s="502"/>
      <c r="K31" s="504">
        <f t="shared" si="6"/>
        <v>2532</v>
      </c>
    </row>
    <row r="32" spans="1:11" ht="18" customHeight="1">
      <c r="A32" s="503" t="s">
        <v>1418</v>
      </c>
      <c r="B32" s="501" t="s">
        <v>1419</v>
      </c>
      <c r="C32" s="502">
        <v>200</v>
      </c>
      <c r="D32" s="502"/>
      <c r="E32" s="502"/>
      <c r="F32" s="502"/>
      <c r="G32" s="502"/>
      <c r="H32" s="502"/>
      <c r="I32" s="504">
        <f t="shared" si="5"/>
        <v>200</v>
      </c>
      <c r="J32" s="502"/>
      <c r="K32" s="504">
        <f t="shared" si="6"/>
        <v>200</v>
      </c>
    </row>
    <row r="33" spans="1:11" ht="18" customHeight="1">
      <c r="A33" s="503" t="s">
        <v>1420</v>
      </c>
      <c r="B33" s="501" t="s">
        <v>1421</v>
      </c>
      <c r="C33" s="504">
        <v>4346</v>
      </c>
      <c r="D33" s="504">
        <v>17245.44</v>
      </c>
      <c r="E33" s="504">
        <v>2767.65</v>
      </c>
      <c r="F33" s="504"/>
      <c r="G33" s="504">
        <v>15896.16</v>
      </c>
      <c r="H33" s="504"/>
      <c r="I33" s="504">
        <f t="shared" si="5"/>
        <v>40255.25</v>
      </c>
      <c r="J33" s="504"/>
      <c r="K33" s="504">
        <f t="shared" si="6"/>
        <v>40255.25</v>
      </c>
    </row>
    <row r="34" spans="1:11" ht="18" customHeight="1">
      <c r="A34" s="503" t="s">
        <v>1422</v>
      </c>
      <c r="B34" s="501" t="s">
        <v>1423</v>
      </c>
      <c r="C34" s="504"/>
      <c r="D34" s="504"/>
      <c r="E34" s="504"/>
      <c r="F34" s="504"/>
      <c r="G34" s="504"/>
      <c r="H34" s="504"/>
      <c r="I34" s="504">
        <f t="shared" si="5"/>
        <v>0</v>
      </c>
      <c r="J34" s="504"/>
      <c r="K34" s="504">
        <f t="shared" si="6"/>
        <v>0</v>
      </c>
    </row>
    <row r="35" spans="1:11" ht="18" customHeight="1">
      <c r="A35" s="503" t="s">
        <v>1424</v>
      </c>
      <c r="B35" s="501" t="s">
        <v>1425</v>
      </c>
      <c r="C35" s="504"/>
      <c r="D35" s="504"/>
      <c r="E35" s="504"/>
      <c r="F35" s="504"/>
      <c r="G35" s="504"/>
      <c r="H35" s="504"/>
      <c r="I35" s="504">
        <f t="shared" si="5"/>
        <v>0</v>
      </c>
      <c r="J35" s="504"/>
      <c r="K35" s="504">
        <f t="shared" si="6"/>
        <v>0</v>
      </c>
    </row>
    <row r="36" spans="1:11" ht="18" customHeight="1">
      <c r="A36" s="503" t="s">
        <v>1426</v>
      </c>
      <c r="B36" s="501" t="s">
        <v>1130</v>
      </c>
      <c r="C36" s="504">
        <f>C37+C38</f>
        <v>0</v>
      </c>
      <c r="D36" s="504">
        <f aca="true" t="shared" si="7" ref="D36:K36">D37+D38</f>
        <v>650</v>
      </c>
      <c r="E36" s="504">
        <f t="shared" si="7"/>
        <v>0</v>
      </c>
      <c r="F36" s="504">
        <f t="shared" si="7"/>
        <v>0</v>
      </c>
      <c r="G36" s="504">
        <f t="shared" si="7"/>
        <v>0</v>
      </c>
      <c r="H36" s="504">
        <f t="shared" si="7"/>
        <v>0</v>
      </c>
      <c r="I36" s="504">
        <f t="shared" si="7"/>
        <v>650</v>
      </c>
      <c r="J36" s="504">
        <f t="shared" si="7"/>
        <v>0</v>
      </c>
      <c r="K36" s="504">
        <f t="shared" si="7"/>
        <v>650</v>
      </c>
    </row>
    <row r="37" spans="1:11" ht="18" customHeight="1">
      <c r="A37" s="506" t="s">
        <v>1427</v>
      </c>
      <c r="B37" s="501" t="s">
        <v>1428</v>
      </c>
      <c r="C37" s="504"/>
      <c r="D37" s="504">
        <v>650</v>
      </c>
      <c r="E37" s="504"/>
      <c r="F37" s="504"/>
      <c r="G37" s="504"/>
      <c r="H37" s="504"/>
      <c r="I37" s="504">
        <f>C37+D37+E37+F37+G37+H37</f>
        <v>650</v>
      </c>
      <c r="J37" s="504"/>
      <c r="K37" s="504">
        <f>I37-J37</f>
        <v>650</v>
      </c>
    </row>
    <row r="38" spans="1:11" ht="18" customHeight="1">
      <c r="A38" s="506" t="s">
        <v>1429</v>
      </c>
      <c r="B38" s="501" t="s">
        <v>1430</v>
      </c>
      <c r="C38" s="504"/>
      <c r="D38" s="502"/>
      <c r="E38" s="509"/>
      <c r="F38" s="509"/>
      <c r="G38" s="509"/>
      <c r="H38" s="502"/>
      <c r="I38" s="510"/>
      <c r="J38" s="502"/>
      <c r="K38" s="511"/>
    </row>
    <row r="39" spans="1:11" ht="18" customHeight="1">
      <c r="A39" s="503" t="s">
        <v>1431</v>
      </c>
      <c r="B39" s="501" t="s">
        <v>1432</v>
      </c>
      <c r="C39" s="504"/>
      <c r="D39" s="502"/>
      <c r="E39" s="509"/>
      <c r="F39" s="509"/>
      <c r="G39" s="509"/>
      <c r="H39" s="502"/>
      <c r="I39" s="510"/>
      <c r="J39" s="502"/>
      <c r="K39" s="511"/>
    </row>
    <row r="40" spans="1:11" s="339" customFormat="1" ht="18" customHeight="1">
      <c r="A40" s="523" t="s">
        <v>1433</v>
      </c>
      <c r="B40" s="524" t="s">
        <v>1432</v>
      </c>
      <c r="C40" s="525">
        <f>C41+C52+C53+C56+C57</f>
        <v>52340.93</v>
      </c>
      <c r="D40" s="525">
        <f aca="true" t="shared" si="8" ref="D40:K40">D41+D52+D53+D56+D57</f>
        <v>18373.91</v>
      </c>
      <c r="E40" s="525">
        <f t="shared" si="8"/>
        <v>2767.65</v>
      </c>
      <c r="F40" s="525">
        <f t="shared" si="8"/>
        <v>0</v>
      </c>
      <c r="G40" s="525">
        <f t="shared" si="8"/>
        <v>15896.16</v>
      </c>
      <c r="H40" s="525">
        <f t="shared" si="8"/>
        <v>0</v>
      </c>
      <c r="I40" s="525">
        <f t="shared" si="8"/>
        <v>89378.65</v>
      </c>
      <c r="J40" s="525">
        <f t="shared" si="8"/>
        <v>0</v>
      </c>
      <c r="K40" s="525">
        <f t="shared" si="8"/>
        <v>89378.65</v>
      </c>
    </row>
    <row r="41" spans="1:11" ht="18" customHeight="1">
      <c r="A41" s="514" t="s">
        <v>1434</v>
      </c>
      <c r="B41" s="501" t="s">
        <v>1435</v>
      </c>
      <c r="C41" s="504">
        <f>C42+C43+C44+C45+C46+C47+C48+C49+C50+C51</f>
        <v>41871.56</v>
      </c>
      <c r="D41" s="504">
        <f aca="true" t="shared" si="9" ref="D41:K41">D42+D43+D44+D45+D46+D47+D48+D49+D50+D51</f>
        <v>17400.5</v>
      </c>
      <c r="E41" s="504">
        <f t="shared" si="9"/>
        <v>2617.65</v>
      </c>
      <c r="F41" s="504">
        <f t="shared" si="9"/>
        <v>0</v>
      </c>
      <c r="G41" s="504">
        <f t="shared" si="9"/>
        <v>0</v>
      </c>
      <c r="H41" s="504">
        <f t="shared" si="9"/>
        <v>0</v>
      </c>
      <c r="I41" s="504">
        <f t="shared" si="9"/>
        <v>61889.71</v>
      </c>
      <c r="J41" s="504">
        <f t="shared" si="9"/>
        <v>0</v>
      </c>
      <c r="K41" s="504">
        <f t="shared" si="9"/>
        <v>61889.71</v>
      </c>
    </row>
    <row r="42" spans="1:11" ht="18" customHeight="1">
      <c r="A42" s="515" t="s">
        <v>1436</v>
      </c>
      <c r="B42" s="501" t="s">
        <v>1437</v>
      </c>
      <c r="C42" s="504">
        <v>23852.42</v>
      </c>
      <c r="D42" s="504">
        <v>12050</v>
      </c>
      <c r="E42" s="504">
        <v>597.58</v>
      </c>
      <c r="F42" s="504"/>
      <c r="G42" s="504"/>
      <c r="H42" s="504"/>
      <c r="I42" s="504">
        <f aca="true" t="shared" si="10" ref="I42:I52">C42+D42+E42+F42+G42+H42</f>
        <v>36500</v>
      </c>
      <c r="J42" s="504"/>
      <c r="K42" s="504">
        <f aca="true" t="shared" si="11" ref="K42:K52">I42-J42</f>
        <v>36500</v>
      </c>
    </row>
    <row r="43" spans="1:11" ht="18" customHeight="1">
      <c r="A43" s="515" t="s">
        <v>1438</v>
      </c>
      <c r="B43" s="501" t="s">
        <v>1439</v>
      </c>
      <c r="C43" s="504">
        <v>11460.58</v>
      </c>
      <c r="D43" s="504">
        <v>5350.5</v>
      </c>
      <c r="E43" s="504">
        <v>2020.07</v>
      </c>
      <c r="F43" s="504"/>
      <c r="G43" s="504"/>
      <c r="H43" s="504"/>
      <c r="I43" s="504">
        <f t="shared" si="10"/>
        <v>18831.15</v>
      </c>
      <c r="J43" s="504"/>
      <c r="K43" s="504">
        <f t="shared" si="11"/>
        <v>18831.15</v>
      </c>
    </row>
    <row r="44" spans="1:11" ht="18" customHeight="1">
      <c r="A44" s="506" t="s">
        <v>1440</v>
      </c>
      <c r="B44" s="501" t="s">
        <v>1441</v>
      </c>
      <c r="C44" s="504">
        <v>2350</v>
      </c>
      <c r="D44" s="504"/>
      <c r="E44" s="504"/>
      <c r="F44" s="504"/>
      <c r="G44" s="504"/>
      <c r="H44" s="504"/>
      <c r="I44" s="504">
        <f t="shared" si="10"/>
        <v>2350</v>
      </c>
      <c r="J44" s="504"/>
      <c r="K44" s="504">
        <f t="shared" si="11"/>
        <v>2350</v>
      </c>
    </row>
    <row r="45" spans="1:11" ht="18" customHeight="1">
      <c r="A45" s="515" t="s">
        <v>1442</v>
      </c>
      <c r="B45" s="501" t="s">
        <v>1443</v>
      </c>
      <c r="C45" s="504">
        <v>1300</v>
      </c>
      <c r="D45" s="504"/>
      <c r="E45" s="504"/>
      <c r="F45" s="504"/>
      <c r="G45" s="504"/>
      <c r="H45" s="504"/>
      <c r="I45" s="504">
        <f t="shared" si="10"/>
        <v>1300</v>
      </c>
      <c r="J45" s="504"/>
      <c r="K45" s="504">
        <f t="shared" si="11"/>
        <v>1300</v>
      </c>
    </row>
    <row r="46" spans="1:11" ht="18" customHeight="1">
      <c r="A46" s="506" t="s">
        <v>1444</v>
      </c>
      <c r="B46" s="501" t="s">
        <v>1445</v>
      </c>
      <c r="C46" s="504"/>
      <c r="D46" s="504"/>
      <c r="E46" s="504"/>
      <c r="F46" s="504"/>
      <c r="G46" s="504"/>
      <c r="H46" s="504"/>
      <c r="I46" s="504">
        <f t="shared" si="10"/>
        <v>0</v>
      </c>
      <c r="J46" s="504"/>
      <c r="K46" s="504">
        <f t="shared" si="11"/>
        <v>0</v>
      </c>
    </row>
    <row r="47" spans="1:11" ht="18" customHeight="1">
      <c r="A47" s="515" t="s">
        <v>1446</v>
      </c>
      <c r="B47" s="501" t="s">
        <v>39</v>
      </c>
      <c r="C47" s="504">
        <v>697.93</v>
      </c>
      <c r="D47" s="504"/>
      <c r="E47" s="504"/>
      <c r="F47" s="504"/>
      <c r="G47" s="504"/>
      <c r="H47" s="504"/>
      <c r="I47" s="504">
        <f t="shared" si="10"/>
        <v>697.93</v>
      </c>
      <c r="J47" s="504"/>
      <c r="K47" s="504">
        <f t="shared" si="11"/>
        <v>697.93</v>
      </c>
    </row>
    <row r="48" spans="1:11" ht="18" customHeight="1">
      <c r="A48" s="506" t="s">
        <v>1447</v>
      </c>
      <c r="B48" s="501" t="s">
        <v>1448</v>
      </c>
      <c r="C48" s="504"/>
      <c r="D48" s="504"/>
      <c r="E48" s="504"/>
      <c r="F48" s="504"/>
      <c r="G48" s="504"/>
      <c r="H48" s="504"/>
      <c r="I48" s="504">
        <f t="shared" si="10"/>
        <v>0</v>
      </c>
      <c r="J48" s="504"/>
      <c r="K48" s="504">
        <f t="shared" si="11"/>
        <v>0</v>
      </c>
    </row>
    <row r="49" spans="1:11" ht="21.75" customHeight="1">
      <c r="A49" s="516" t="s">
        <v>1449</v>
      </c>
      <c r="B49" s="501" t="s">
        <v>1450</v>
      </c>
      <c r="C49" s="504">
        <v>1588.13</v>
      </c>
      <c r="D49" s="504"/>
      <c r="E49" s="504"/>
      <c r="F49" s="504"/>
      <c r="G49" s="504"/>
      <c r="H49" s="504"/>
      <c r="I49" s="504">
        <f t="shared" si="10"/>
        <v>1588.13</v>
      </c>
      <c r="J49" s="504"/>
      <c r="K49" s="504">
        <f t="shared" si="11"/>
        <v>1588.13</v>
      </c>
    </row>
    <row r="50" spans="1:11" ht="18" customHeight="1">
      <c r="A50" s="506" t="s">
        <v>1451</v>
      </c>
      <c r="B50" s="501" t="s">
        <v>1452</v>
      </c>
      <c r="C50" s="504">
        <v>570</v>
      </c>
      <c r="D50" s="504"/>
      <c r="E50" s="504"/>
      <c r="F50" s="504"/>
      <c r="G50" s="504"/>
      <c r="H50" s="504"/>
      <c r="I50" s="504">
        <f t="shared" si="10"/>
        <v>570</v>
      </c>
      <c r="J50" s="504"/>
      <c r="K50" s="504">
        <f t="shared" si="11"/>
        <v>570</v>
      </c>
    </row>
    <row r="51" spans="1:11" ht="18" customHeight="1">
      <c r="A51" s="506" t="s">
        <v>1453</v>
      </c>
      <c r="B51" s="501" t="s">
        <v>1454</v>
      </c>
      <c r="C51" s="504">
        <v>52.5</v>
      </c>
      <c r="D51" s="504"/>
      <c r="E51" s="504"/>
      <c r="F51" s="504"/>
      <c r="G51" s="504"/>
      <c r="H51" s="504"/>
      <c r="I51" s="504">
        <f t="shared" si="10"/>
        <v>52.5</v>
      </c>
      <c r="J51" s="504"/>
      <c r="K51" s="504">
        <f t="shared" si="11"/>
        <v>52.5</v>
      </c>
    </row>
    <row r="52" spans="1:11" ht="18" customHeight="1">
      <c r="A52" s="514" t="s">
        <v>1455</v>
      </c>
      <c r="B52" s="501" t="s">
        <v>1456</v>
      </c>
      <c r="C52" s="504">
        <v>10812</v>
      </c>
      <c r="D52" s="504">
        <v>973.41</v>
      </c>
      <c r="E52" s="504">
        <v>150</v>
      </c>
      <c r="F52" s="504"/>
      <c r="G52" s="504">
        <v>15896.16</v>
      </c>
      <c r="H52" s="504"/>
      <c r="I52" s="504">
        <f t="shared" si="10"/>
        <v>27831.57</v>
      </c>
      <c r="J52" s="504"/>
      <c r="K52" s="504">
        <f t="shared" si="11"/>
        <v>27831.57</v>
      </c>
    </row>
    <row r="53" spans="1:11" ht="18" customHeight="1">
      <c r="A53" s="514" t="s">
        <v>1457</v>
      </c>
      <c r="B53" s="501" t="s">
        <v>1458</v>
      </c>
      <c r="C53" s="504">
        <f>C54+C55</f>
        <v>1446</v>
      </c>
      <c r="D53" s="504">
        <f aca="true" t="shared" si="12" ref="D53:K53">D54+D55</f>
        <v>0</v>
      </c>
      <c r="E53" s="504">
        <f t="shared" si="12"/>
        <v>0</v>
      </c>
      <c r="F53" s="504">
        <f t="shared" si="12"/>
        <v>0</v>
      </c>
      <c r="G53" s="504">
        <f t="shared" si="12"/>
        <v>0</v>
      </c>
      <c r="H53" s="504">
        <f t="shared" si="12"/>
        <v>0</v>
      </c>
      <c r="I53" s="504">
        <f t="shared" si="12"/>
        <v>1446</v>
      </c>
      <c r="J53" s="504">
        <f t="shared" si="12"/>
        <v>0</v>
      </c>
      <c r="K53" s="504">
        <f t="shared" si="12"/>
        <v>1446</v>
      </c>
    </row>
    <row r="54" spans="1:11" ht="18" customHeight="1">
      <c r="A54" s="506" t="s">
        <v>1459</v>
      </c>
      <c r="B54" s="501" t="s">
        <v>1460</v>
      </c>
      <c r="C54" s="504"/>
      <c r="D54" s="504"/>
      <c r="E54" s="504"/>
      <c r="F54" s="504"/>
      <c r="G54" s="504"/>
      <c r="H54" s="504"/>
      <c r="I54" s="504">
        <f>C54+D54+E54+F54+G54+H54</f>
        <v>0</v>
      </c>
      <c r="J54" s="504"/>
      <c r="K54" s="504">
        <f>I54-J54</f>
        <v>0</v>
      </c>
    </row>
    <row r="55" spans="1:11" ht="18" customHeight="1">
      <c r="A55" s="517" t="s">
        <v>1461</v>
      </c>
      <c r="B55" s="501" t="s">
        <v>1462</v>
      </c>
      <c r="C55" s="504">
        <v>1446</v>
      </c>
      <c r="D55" s="504"/>
      <c r="E55" s="504"/>
      <c r="F55" s="504"/>
      <c r="G55" s="504"/>
      <c r="H55" s="504"/>
      <c r="I55" s="504">
        <f>C55+D55+E55+F55+G55+H55</f>
        <v>1446</v>
      </c>
      <c r="J55" s="504"/>
      <c r="K55" s="504">
        <f>I55-J55</f>
        <v>1446</v>
      </c>
    </row>
    <row r="56" spans="1:11" ht="24" customHeight="1">
      <c r="A56" s="518" t="s">
        <v>1463</v>
      </c>
      <c r="B56" s="501" t="s">
        <v>1464</v>
      </c>
      <c r="C56" s="504">
        <v>-2624.63</v>
      </c>
      <c r="D56" s="504"/>
      <c r="E56" s="504"/>
      <c r="F56" s="504"/>
      <c r="G56" s="504"/>
      <c r="H56" s="504"/>
      <c r="I56" s="504">
        <f>C56+D56+E56+F56+G56+H56</f>
        <v>-2624.63</v>
      </c>
      <c r="J56" s="504"/>
      <c r="K56" s="504">
        <f>I56-J56</f>
        <v>-2624.63</v>
      </c>
    </row>
    <row r="57" spans="1:11" ht="18" customHeight="1">
      <c r="A57" s="518" t="s">
        <v>1465</v>
      </c>
      <c r="B57" s="501" t="s">
        <v>66</v>
      </c>
      <c r="C57" s="504">
        <v>836</v>
      </c>
      <c r="D57" s="504"/>
      <c r="E57" s="504"/>
      <c r="F57" s="504"/>
      <c r="G57" s="504"/>
      <c r="H57" s="504"/>
      <c r="I57" s="504">
        <f>C57+D57+E57+F57+G57+H57</f>
        <v>836</v>
      </c>
      <c r="J57" s="504"/>
      <c r="K57" s="504">
        <f>I57-J57</f>
        <v>836</v>
      </c>
    </row>
    <row r="58" spans="1:11" s="500" customFormat="1" ht="30" customHeight="1">
      <c r="A58" s="527" t="s">
        <v>2049</v>
      </c>
      <c r="B58" s="512" t="s">
        <v>1466</v>
      </c>
      <c r="C58" s="513">
        <f aca="true" t="shared" si="13" ref="C58:K58">C17-C40</f>
        <v>-1466.9300000000003</v>
      </c>
      <c r="D58" s="513">
        <f t="shared" si="13"/>
        <v>-478.47000000000116</v>
      </c>
      <c r="E58" s="513">
        <f t="shared" si="13"/>
        <v>0</v>
      </c>
      <c r="F58" s="513">
        <f t="shared" si="13"/>
        <v>0</v>
      </c>
      <c r="G58" s="513">
        <f t="shared" si="13"/>
        <v>0</v>
      </c>
      <c r="H58" s="513">
        <f t="shared" si="13"/>
        <v>0</v>
      </c>
      <c r="I58" s="513">
        <f t="shared" si="13"/>
        <v>-1945.3999999999942</v>
      </c>
      <c r="J58" s="513">
        <f t="shared" si="13"/>
        <v>0</v>
      </c>
      <c r="K58" s="513">
        <f t="shared" si="13"/>
        <v>-1945.3999999999942</v>
      </c>
    </row>
    <row r="59" spans="1:11" s="181" customFormat="1" ht="15" customHeight="1">
      <c r="A59" s="519" t="s">
        <v>1467</v>
      </c>
      <c r="B59" s="501" t="s">
        <v>1468</v>
      </c>
      <c r="C59" s="520"/>
      <c r="D59" s="520"/>
      <c r="E59" s="520"/>
      <c r="F59" s="520"/>
      <c r="G59" s="520"/>
      <c r="H59" s="520"/>
      <c r="I59" s="520"/>
      <c r="J59" s="520"/>
      <c r="K59" s="520"/>
    </row>
    <row r="60" spans="1:11" ht="15" customHeight="1">
      <c r="A60" s="521" t="s">
        <v>1469</v>
      </c>
      <c r="B60" s="501" t="s">
        <v>1470</v>
      </c>
      <c r="C60" s="504">
        <f>C62+C61</f>
        <v>3892.8399999999997</v>
      </c>
      <c r="D60" s="504">
        <f aca="true" t="shared" si="14" ref="D60:J60">D62+D61</f>
        <v>0</v>
      </c>
      <c r="E60" s="504">
        <f t="shared" si="14"/>
        <v>0</v>
      </c>
      <c r="F60" s="504">
        <f t="shared" si="14"/>
        <v>0</v>
      </c>
      <c r="G60" s="504">
        <f t="shared" si="14"/>
        <v>0</v>
      </c>
      <c r="H60" s="504">
        <f t="shared" si="14"/>
        <v>0</v>
      </c>
      <c r="I60" s="504">
        <f t="shared" si="14"/>
        <v>3892.8399999999997</v>
      </c>
      <c r="J60" s="504">
        <f t="shared" si="14"/>
        <v>0</v>
      </c>
      <c r="K60" s="504">
        <f>K62+K61</f>
        <v>3892.8399999999997</v>
      </c>
    </row>
    <row r="61" spans="1:11" ht="15" customHeight="1">
      <c r="A61" s="522" t="s">
        <v>1471</v>
      </c>
      <c r="B61" s="501" t="s">
        <v>1472</v>
      </c>
      <c r="C61" s="504">
        <v>3808.89</v>
      </c>
      <c r="D61" s="504"/>
      <c r="E61" s="504"/>
      <c r="F61" s="504"/>
      <c r="G61" s="504"/>
      <c r="H61" s="504"/>
      <c r="I61" s="504">
        <f>C61+D61+E61+F61+G61+H61</f>
        <v>3808.89</v>
      </c>
      <c r="J61" s="504"/>
      <c r="K61" s="504">
        <f>I61-J61</f>
        <v>3808.89</v>
      </c>
    </row>
    <row r="62" spans="1:11" ht="15" customHeight="1">
      <c r="A62" s="522" t="s">
        <v>1473</v>
      </c>
      <c r="B62" s="501" t="s">
        <v>1474</v>
      </c>
      <c r="C62" s="504">
        <v>83.95</v>
      </c>
      <c r="D62" s="504"/>
      <c r="E62" s="504"/>
      <c r="F62" s="504"/>
      <c r="G62" s="504"/>
      <c r="H62" s="504"/>
      <c r="I62" s="504">
        <f>C62+D62+E62+F62+G62+H62</f>
        <v>83.95</v>
      </c>
      <c r="J62" s="504"/>
      <c r="K62" s="504">
        <f>I62-J62</f>
        <v>83.95</v>
      </c>
    </row>
    <row r="63" spans="1:11" ht="15" customHeight="1">
      <c r="A63" s="521" t="s">
        <v>1354</v>
      </c>
      <c r="B63" s="501" t="s">
        <v>1475</v>
      </c>
      <c r="C63" s="504">
        <f>C65+C64</f>
        <v>282.93</v>
      </c>
      <c r="D63" s="504">
        <f aca="true" t="shared" si="15" ref="D63:K63">D65+D64</f>
        <v>0</v>
      </c>
      <c r="E63" s="504">
        <f t="shared" si="15"/>
        <v>0</v>
      </c>
      <c r="F63" s="504">
        <f t="shared" si="15"/>
        <v>0</v>
      </c>
      <c r="G63" s="504">
        <f t="shared" si="15"/>
        <v>0</v>
      </c>
      <c r="H63" s="504">
        <f t="shared" si="15"/>
        <v>0</v>
      </c>
      <c r="I63" s="504">
        <f t="shared" si="15"/>
        <v>282.93</v>
      </c>
      <c r="J63" s="504">
        <f t="shared" si="15"/>
        <v>0</v>
      </c>
      <c r="K63" s="504">
        <f t="shared" si="15"/>
        <v>282.93</v>
      </c>
    </row>
    <row r="64" spans="1:11" ht="15" customHeight="1">
      <c r="A64" s="522" t="s">
        <v>1471</v>
      </c>
      <c r="B64" s="501" t="s">
        <v>1476</v>
      </c>
      <c r="C64" s="504">
        <v>282.93</v>
      </c>
      <c r="D64" s="504"/>
      <c r="E64" s="504"/>
      <c r="F64" s="504"/>
      <c r="G64" s="504"/>
      <c r="H64" s="504"/>
      <c r="I64" s="504">
        <f>C64+D64+E64+F64+G64+H64</f>
        <v>282.93</v>
      </c>
      <c r="J64" s="504"/>
      <c r="K64" s="504">
        <f>I64-J64</f>
        <v>282.93</v>
      </c>
    </row>
    <row r="65" spans="1:11" ht="15" customHeight="1">
      <c r="A65" s="522" t="s">
        <v>1473</v>
      </c>
      <c r="B65" s="501" t="s">
        <v>1477</v>
      </c>
      <c r="C65" s="504"/>
      <c r="D65" s="504"/>
      <c r="E65" s="504"/>
      <c r="F65" s="504"/>
      <c r="G65" s="504"/>
      <c r="H65" s="504"/>
      <c r="I65" s="504">
        <f>C65+D65+E65+F65+G65+H65</f>
        <v>0</v>
      </c>
      <c r="J65" s="504"/>
      <c r="K65" s="504">
        <f>I65-J65</f>
        <v>0</v>
      </c>
    </row>
    <row r="66" spans="1:11" ht="15.75" customHeight="1">
      <c r="A66" s="521" t="s">
        <v>324</v>
      </c>
      <c r="B66" s="501" t="s">
        <v>1478</v>
      </c>
      <c r="C66" s="504">
        <f>C68+C67</f>
        <v>2350</v>
      </c>
      <c r="D66" s="504">
        <f aca="true" t="shared" si="16" ref="D66:K66">D68+D67</f>
        <v>0</v>
      </c>
      <c r="E66" s="504">
        <f t="shared" si="16"/>
        <v>0</v>
      </c>
      <c r="F66" s="504">
        <f t="shared" si="16"/>
        <v>0</v>
      </c>
      <c r="G66" s="504">
        <f t="shared" si="16"/>
        <v>0</v>
      </c>
      <c r="H66" s="504">
        <f t="shared" si="16"/>
        <v>0</v>
      </c>
      <c r="I66" s="504">
        <f t="shared" si="16"/>
        <v>2350</v>
      </c>
      <c r="J66" s="504">
        <f t="shared" si="16"/>
        <v>0</v>
      </c>
      <c r="K66" s="504">
        <f t="shared" si="16"/>
        <v>2350</v>
      </c>
    </row>
    <row r="67" spans="1:11" ht="15.75" customHeight="1">
      <c r="A67" s="522" t="s">
        <v>1471</v>
      </c>
      <c r="B67" s="501" t="s">
        <v>398</v>
      </c>
      <c r="C67" s="504">
        <v>2350</v>
      </c>
      <c r="D67" s="504"/>
      <c r="E67" s="504"/>
      <c r="F67" s="504"/>
      <c r="G67" s="504"/>
      <c r="H67" s="504"/>
      <c r="I67" s="504">
        <f>C67+D67+E67+F67+G67+H67</f>
        <v>2350</v>
      </c>
      <c r="J67" s="504"/>
      <c r="K67" s="504">
        <f>I67-J67</f>
        <v>2350</v>
      </c>
    </row>
    <row r="68" spans="1:11" ht="15.75" customHeight="1">
      <c r="A68" s="522" t="s">
        <v>1473</v>
      </c>
      <c r="B68" s="501" t="s">
        <v>1479</v>
      </c>
      <c r="C68" s="504"/>
      <c r="D68" s="504"/>
      <c r="E68" s="504"/>
      <c r="F68" s="504"/>
      <c r="G68" s="504"/>
      <c r="H68" s="504"/>
      <c r="I68" s="504">
        <f>C68+D68+E68+F68+G68+H68</f>
        <v>0</v>
      </c>
      <c r="J68" s="504"/>
      <c r="K68" s="504">
        <f>I68-J68</f>
        <v>0</v>
      </c>
    </row>
    <row r="69" spans="1:11" ht="22.5" customHeight="1">
      <c r="A69" s="521" t="s">
        <v>1480</v>
      </c>
      <c r="B69" s="501" t="s">
        <v>1481</v>
      </c>
      <c r="C69" s="504">
        <f>C71+C70</f>
        <v>97.93</v>
      </c>
      <c r="D69" s="504">
        <f aca="true" t="shared" si="17" ref="D69:K69">D71+D70</f>
        <v>0</v>
      </c>
      <c r="E69" s="504">
        <f t="shared" si="17"/>
        <v>0</v>
      </c>
      <c r="F69" s="504">
        <f t="shared" si="17"/>
        <v>0</v>
      </c>
      <c r="G69" s="504">
        <f t="shared" si="17"/>
        <v>0</v>
      </c>
      <c r="H69" s="504">
        <f t="shared" si="17"/>
        <v>0</v>
      </c>
      <c r="I69" s="504">
        <f t="shared" si="17"/>
        <v>97.93</v>
      </c>
      <c r="J69" s="504">
        <f t="shared" si="17"/>
        <v>0</v>
      </c>
      <c r="K69" s="504">
        <f t="shared" si="17"/>
        <v>97.93</v>
      </c>
    </row>
    <row r="70" spans="1:11" ht="16.5" customHeight="1">
      <c r="A70" s="522" t="s">
        <v>1471</v>
      </c>
      <c r="B70" s="501" t="s">
        <v>1482</v>
      </c>
      <c r="C70" s="504">
        <v>97.93</v>
      </c>
      <c r="D70" s="504"/>
      <c r="E70" s="504"/>
      <c r="F70" s="504"/>
      <c r="G70" s="504"/>
      <c r="H70" s="504"/>
      <c r="I70" s="504">
        <f>C70+D70+E70+F70+G70+H70</f>
        <v>97.93</v>
      </c>
      <c r="J70" s="504"/>
      <c r="K70" s="504">
        <f>I70-J70</f>
        <v>97.93</v>
      </c>
    </row>
    <row r="71" spans="1:11" ht="18" customHeight="1">
      <c r="A71" s="522" t="s">
        <v>1473</v>
      </c>
      <c r="B71" s="501" t="s">
        <v>1483</v>
      </c>
      <c r="C71" s="504"/>
      <c r="D71" s="504"/>
      <c r="E71" s="504"/>
      <c r="F71" s="504"/>
      <c r="G71" s="504"/>
      <c r="H71" s="504"/>
      <c r="I71" s="504">
        <f>C71+D71+E71+F71+G71+H71</f>
        <v>0</v>
      </c>
      <c r="J71" s="504"/>
      <c r="K71" s="504">
        <f>I71-J71</f>
        <v>0</v>
      </c>
    </row>
    <row r="72" spans="1:11" ht="15" customHeight="1">
      <c r="A72" s="521" t="s">
        <v>1484</v>
      </c>
      <c r="B72" s="501" t="s">
        <v>1485</v>
      </c>
      <c r="C72" s="504">
        <f>C74+C73</f>
        <v>0</v>
      </c>
      <c r="D72" s="504">
        <f aca="true" t="shared" si="18" ref="D72:K72">D74+D73</f>
        <v>0</v>
      </c>
      <c r="E72" s="504">
        <f t="shared" si="18"/>
        <v>0</v>
      </c>
      <c r="F72" s="504">
        <f t="shared" si="18"/>
        <v>0</v>
      </c>
      <c r="G72" s="504">
        <f t="shared" si="18"/>
        <v>0</v>
      </c>
      <c r="H72" s="504">
        <f t="shared" si="18"/>
        <v>0</v>
      </c>
      <c r="I72" s="504">
        <f t="shared" si="18"/>
        <v>0</v>
      </c>
      <c r="J72" s="504">
        <f t="shared" si="18"/>
        <v>0</v>
      </c>
      <c r="K72" s="504">
        <f t="shared" si="18"/>
        <v>0</v>
      </c>
    </row>
    <row r="73" spans="1:11" ht="15" customHeight="1">
      <c r="A73" s="522" t="s">
        <v>1471</v>
      </c>
      <c r="B73" s="501" t="s">
        <v>1486</v>
      </c>
      <c r="C73" s="504"/>
      <c r="D73" s="504"/>
      <c r="E73" s="504"/>
      <c r="F73" s="504"/>
      <c r="G73" s="504"/>
      <c r="H73" s="504"/>
      <c r="I73" s="504">
        <f>C73+D73+E73+F73+G73+H73</f>
        <v>0</v>
      </c>
      <c r="J73" s="504"/>
      <c r="K73" s="504">
        <f>I73-J73</f>
        <v>0</v>
      </c>
    </row>
    <row r="74" spans="1:11" ht="15" customHeight="1">
      <c r="A74" s="522" t="s">
        <v>1473</v>
      </c>
      <c r="B74" s="501" t="s">
        <v>1194</v>
      </c>
      <c r="C74" s="504"/>
      <c r="D74" s="504"/>
      <c r="E74" s="504"/>
      <c r="F74" s="504"/>
      <c r="G74" s="504"/>
      <c r="H74" s="504"/>
      <c r="I74" s="504">
        <f>C74+D74+E74+F74+G74+H74</f>
        <v>0</v>
      </c>
      <c r="J74" s="504"/>
      <c r="K74" s="504">
        <f>I74-J74</f>
        <v>0</v>
      </c>
    </row>
    <row r="75" spans="1:11" ht="15" customHeight="1">
      <c r="A75" s="521" t="s">
        <v>1487</v>
      </c>
      <c r="B75" s="501" t="s">
        <v>1488</v>
      </c>
      <c r="C75" s="504">
        <f>C77+C76</f>
        <v>686.28</v>
      </c>
      <c r="D75" s="504">
        <f aca="true" t="shared" si="19" ref="D75:K75">D77+D76</f>
        <v>0</v>
      </c>
      <c r="E75" s="504">
        <f t="shared" si="19"/>
        <v>0</v>
      </c>
      <c r="F75" s="504">
        <f t="shared" si="19"/>
        <v>0</v>
      </c>
      <c r="G75" s="504">
        <f t="shared" si="19"/>
        <v>0</v>
      </c>
      <c r="H75" s="504">
        <f t="shared" si="19"/>
        <v>0</v>
      </c>
      <c r="I75" s="504">
        <f t="shared" si="19"/>
        <v>686.28</v>
      </c>
      <c r="J75" s="504">
        <f t="shared" si="19"/>
        <v>0</v>
      </c>
      <c r="K75" s="504">
        <f t="shared" si="19"/>
        <v>686.28</v>
      </c>
    </row>
    <row r="76" spans="1:11" ht="15" customHeight="1">
      <c r="A76" s="522" t="s">
        <v>1471</v>
      </c>
      <c r="B76" s="501" t="s">
        <v>1206</v>
      </c>
      <c r="C76" s="504">
        <v>686.28</v>
      </c>
      <c r="D76" s="504"/>
      <c r="E76" s="504"/>
      <c r="F76" s="504"/>
      <c r="G76" s="504"/>
      <c r="H76" s="504"/>
      <c r="I76" s="504">
        <f>C76+D76+E76+F76+G76+H76</f>
        <v>686.28</v>
      </c>
      <c r="J76" s="504"/>
      <c r="K76" s="504">
        <f>I76-J76</f>
        <v>686.28</v>
      </c>
    </row>
    <row r="77" spans="1:11" ht="15" customHeight="1">
      <c r="A77" s="522" t="s">
        <v>1473</v>
      </c>
      <c r="B77" s="501" t="s">
        <v>1489</v>
      </c>
      <c r="C77" s="504"/>
      <c r="D77" s="504"/>
      <c r="E77" s="504"/>
      <c r="F77" s="504"/>
      <c r="G77" s="504"/>
      <c r="H77" s="504"/>
      <c r="I77" s="504">
        <f>C77+D77+E77+F77+G77+H77</f>
        <v>0</v>
      </c>
      <c r="J77" s="504"/>
      <c r="K77" s="504">
        <f>I77-J77</f>
        <v>0</v>
      </c>
    </row>
    <row r="78" spans="1:11" ht="15" customHeight="1">
      <c r="A78" s="521" t="s">
        <v>1490</v>
      </c>
      <c r="B78" s="501" t="s">
        <v>1491</v>
      </c>
      <c r="C78" s="504">
        <f>C80+C79</f>
        <v>18113.92</v>
      </c>
      <c r="D78" s="504">
        <f aca="true" t="shared" si="20" ref="D78:K78">D80+D79</f>
        <v>0</v>
      </c>
      <c r="E78" s="504">
        <f t="shared" si="20"/>
        <v>1259.3</v>
      </c>
      <c r="F78" s="504">
        <f t="shared" si="20"/>
        <v>0</v>
      </c>
      <c r="G78" s="504">
        <f t="shared" si="20"/>
        <v>5000</v>
      </c>
      <c r="H78" s="504">
        <f t="shared" si="20"/>
        <v>0</v>
      </c>
      <c r="I78" s="504">
        <f t="shared" si="20"/>
        <v>24373.22</v>
      </c>
      <c r="J78" s="504">
        <f t="shared" si="20"/>
        <v>0</v>
      </c>
      <c r="K78" s="504">
        <f t="shared" si="20"/>
        <v>24373.22</v>
      </c>
    </row>
    <row r="79" spans="1:11" ht="15" customHeight="1">
      <c r="A79" s="522" t="s">
        <v>1471</v>
      </c>
      <c r="B79" s="501" t="s">
        <v>1492</v>
      </c>
      <c r="C79" s="504">
        <v>18217.5</v>
      </c>
      <c r="D79" s="504"/>
      <c r="E79" s="504">
        <v>1259.3</v>
      </c>
      <c r="F79" s="504"/>
      <c r="G79" s="504"/>
      <c r="H79" s="504"/>
      <c r="I79" s="504">
        <f>C79+D79+E79+F79+G79+H79</f>
        <v>19476.8</v>
      </c>
      <c r="J79" s="504"/>
      <c r="K79" s="504">
        <f>I79-J79</f>
        <v>19476.8</v>
      </c>
    </row>
    <row r="80" spans="1:11" ht="15" customHeight="1">
      <c r="A80" s="522" t="s">
        <v>1473</v>
      </c>
      <c r="B80" s="501" t="s">
        <v>1493</v>
      </c>
      <c r="C80" s="504">
        <v>-103.58</v>
      </c>
      <c r="D80" s="504"/>
      <c r="E80" s="504"/>
      <c r="F80" s="504"/>
      <c r="G80" s="504">
        <v>5000</v>
      </c>
      <c r="H80" s="504"/>
      <c r="I80" s="504">
        <f>C80+D80+E80+F80+G80+H80</f>
        <v>4896.42</v>
      </c>
      <c r="J80" s="504"/>
      <c r="K80" s="504">
        <f>I80-J80</f>
        <v>4896.42</v>
      </c>
    </row>
    <row r="81" spans="1:11" ht="15" customHeight="1">
      <c r="A81" s="521" t="s">
        <v>1494</v>
      </c>
      <c r="B81" s="501" t="s">
        <v>1495</v>
      </c>
      <c r="C81" s="504">
        <f>C83+C82</f>
        <v>876.13</v>
      </c>
      <c r="D81" s="504">
        <f aca="true" t="shared" si="21" ref="D81:K81">D83+D82</f>
        <v>18373.91</v>
      </c>
      <c r="E81" s="504">
        <f t="shared" si="21"/>
        <v>0</v>
      </c>
      <c r="F81" s="504">
        <f t="shared" si="21"/>
        <v>0</v>
      </c>
      <c r="G81" s="504">
        <f t="shared" si="21"/>
        <v>1800</v>
      </c>
      <c r="H81" s="504">
        <f t="shared" si="21"/>
        <v>0</v>
      </c>
      <c r="I81" s="504">
        <f t="shared" si="21"/>
        <v>21050.04</v>
      </c>
      <c r="J81" s="504">
        <f t="shared" si="21"/>
        <v>0</v>
      </c>
      <c r="K81" s="504">
        <f t="shared" si="21"/>
        <v>21050.04</v>
      </c>
    </row>
    <row r="82" spans="1:11" ht="15" customHeight="1">
      <c r="A82" s="522" t="s">
        <v>1471</v>
      </c>
      <c r="B82" s="501" t="s">
        <v>1496</v>
      </c>
      <c r="C82" s="504">
        <v>433</v>
      </c>
      <c r="D82" s="504">
        <v>17400.5</v>
      </c>
      <c r="E82" s="504"/>
      <c r="F82" s="504"/>
      <c r="G82" s="504"/>
      <c r="H82" s="504"/>
      <c r="I82" s="504">
        <f>C82+D82+E82+F82+G82+H82</f>
        <v>17833.5</v>
      </c>
      <c r="J82" s="504"/>
      <c r="K82" s="504">
        <f>I82-J82</f>
        <v>17833.5</v>
      </c>
    </row>
    <row r="83" spans="1:11" ht="15" customHeight="1">
      <c r="A83" s="522" t="s">
        <v>1473</v>
      </c>
      <c r="B83" s="501" t="s">
        <v>1497</v>
      </c>
      <c r="C83" s="504">
        <v>443.13</v>
      </c>
      <c r="D83" s="504">
        <v>973.41</v>
      </c>
      <c r="E83" s="504"/>
      <c r="F83" s="504"/>
      <c r="G83" s="504">
        <v>1800</v>
      </c>
      <c r="H83" s="504"/>
      <c r="I83" s="504">
        <f>C83+D83+E83+F83+G83+H83</f>
        <v>3216.54</v>
      </c>
      <c r="J83" s="504"/>
      <c r="K83" s="504">
        <f>I83-J83</f>
        <v>3216.54</v>
      </c>
    </row>
    <row r="84" spans="1:11" ht="15" customHeight="1">
      <c r="A84" s="521" t="s">
        <v>1498</v>
      </c>
      <c r="B84" s="501" t="s">
        <v>1499</v>
      </c>
      <c r="C84" s="504">
        <f>C86+C85</f>
        <v>3757.95</v>
      </c>
      <c r="D84" s="504">
        <f aca="true" t="shared" si="22" ref="D84:K84">D86+D85</f>
        <v>0</v>
      </c>
      <c r="E84" s="504">
        <f t="shared" si="22"/>
        <v>0</v>
      </c>
      <c r="F84" s="504">
        <f t="shared" si="22"/>
        <v>0</v>
      </c>
      <c r="G84" s="504">
        <f t="shared" si="22"/>
        <v>0</v>
      </c>
      <c r="H84" s="504">
        <f t="shared" si="22"/>
        <v>0</v>
      </c>
      <c r="I84" s="504">
        <f t="shared" si="22"/>
        <v>3757.95</v>
      </c>
      <c r="J84" s="504">
        <f t="shared" si="22"/>
        <v>0</v>
      </c>
      <c r="K84" s="504">
        <f t="shared" si="22"/>
        <v>3757.95</v>
      </c>
    </row>
    <row r="85" spans="1:11" ht="15" customHeight="1">
      <c r="A85" s="522" t="s">
        <v>1471</v>
      </c>
      <c r="B85" s="501" t="s">
        <v>1500</v>
      </c>
      <c r="C85" s="504">
        <v>3342.95</v>
      </c>
      <c r="D85" s="504"/>
      <c r="E85" s="504"/>
      <c r="F85" s="504"/>
      <c r="G85" s="504"/>
      <c r="H85" s="504"/>
      <c r="I85" s="504">
        <f>C85+D85+E85+F85+G85+H85</f>
        <v>3342.95</v>
      </c>
      <c r="J85" s="504"/>
      <c r="K85" s="504">
        <f>I85-J85</f>
        <v>3342.95</v>
      </c>
    </row>
    <row r="86" spans="1:11" ht="15" customHeight="1">
      <c r="A86" s="522" t="s">
        <v>1473</v>
      </c>
      <c r="B86" s="501" t="s">
        <v>1501</v>
      </c>
      <c r="C86" s="504">
        <v>415</v>
      </c>
      <c r="D86" s="504"/>
      <c r="E86" s="504"/>
      <c r="F86" s="504"/>
      <c r="G86" s="504"/>
      <c r="H86" s="504"/>
      <c r="I86" s="504">
        <f>C86+D86+E86+F86+G86+H86</f>
        <v>415</v>
      </c>
      <c r="J86" s="504"/>
      <c r="K86" s="504">
        <f>I86-J86</f>
        <v>415</v>
      </c>
    </row>
    <row r="87" spans="1:11" ht="15" customHeight="1">
      <c r="A87" s="521" t="s">
        <v>1502</v>
      </c>
      <c r="B87" s="501" t="s">
        <v>161</v>
      </c>
      <c r="C87" s="504">
        <f>C89+C88</f>
        <v>3857.92</v>
      </c>
      <c r="D87" s="504">
        <f aca="true" t="shared" si="23" ref="D87:K87">D89+D88</f>
        <v>0</v>
      </c>
      <c r="E87" s="504">
        <f t="shared" si="23"/>
        <v>0</v>
      </c>
      <c r="F87" s="504">
        <f t="shared" si="23"/>
        <v>0</v>
      </c>
      <c r="G87" s="504">
        <f t="shared" si="23"/>
        <v>0</v>
      </c>
      <c r="H87" s="504">
        <f t="shared" si="23"/>
        <v>0</v>
      </c>
      <c r="I87" s="504">
        <f t="shared" si="23"/>
        <v>3857.92</v>
      </c>
      <c r="J87" s="504">
        <f t="shared" si="23"/>
        <v>0</v>
      </c>
      <c r="K87" s="504">
        <f t="shared" si="23"/>
        <v>3857.92</v>
      </c>
    </row>
    <row r="88" spans="1:11" ht="15" customHeight="1">
      <c r="A88" s="522" t="s">
        <v>1471</v>
      </c>
      <c r="B88" s="501" t="s">
        <v>1503</v>
      </c>
      <c r="C88" s="504">
        <v>3857.92</v>
      </c>
      <c r="D88" s="504"/>
      <c r="E88" s="504"/>
      <c r="F88" s="504"/>
      <c r="G88" s="504"/>
      <c r="H88" s="504"/>
      <c r="I88" s="504">
        <f>C88+D88+E88+F88+G88+H88</f>
        <v>3857.92</v>
      </c>
      <c r="J88" s="504"/>
      <c r="K88" s="504">
        <f>I88-J88</f>
        <v>3857.92</v>
      </c>
    </row>
    <row r="89" spans="1:11" ht="15" customHeight="1">
      <c r="A89" s="522" t="s">
        <v>1473</v>
      </c>
      <c r="B89" s="501" t="s">
        <v>1504</v>
      </c>
      <c r="C89" s="504"/>
      <c r="D89" s="504"/>
      <c r="E89" s="504"/>
      <c r="F89" s="504"/>
      <c r="G89" s="504"/>
      <c r="H89" s="504"/>
      <c r="I89" s="504">
        <f>C89+D89+E89+F89+G89+H89</f>
        <v>0</v>
      </c>
      <c r="J89" s="504"/>
      <c r="K89" s="504">
        <f>I89-J89</f>
        <v>0</v>
      </c>
    </row>
    <row r="90" spans="1:11" ht="15" customHeight="1">
      <c r="A90" s="521" t="s">
        <v>1505</v>
      </c>
      <c r="B90" s="501" t="s">
        <v>1506</v>
      </c>
      <c r="C90" s="504">
        <f>C92+C91</f>
        <v>6350.719999999999</v>
      </c>
      <c r="D90" s="504">
        <f aca="true" t="shared" si="24" ref="D90:K90">D92+D91</f>
        <v>0</v>
      </c>
      <c r="E90" s="504">
        <f t="shared" si="24"/>
        <v>1569.48</v>
      </c>
      <c r="F90" s="504">
        <f t="shared" si="24"/>
        <v>0</v>
      </c>
      <c r="G90" s="504">
        <f t="shared" si="24"/>
        <v>0</v>
      </c>
      <c r="H90" s="504">
        <f t="shared" si="24"/>
        <v>0</v>
      </c>
      <c r="I90" s="504">
        <f t="shared" si="24"/>
        <v>7920.2</v>
      </c>
      <c r="J90" s="504">
        <f t="shared" si="24"/>
        <v>0</v>
      </c>
      <c r="K90" s="504">
        <f t="shared" si="24"/>
        <v>7920.2</v>
      </c>
    </row>
    <row r="91" spans="1:11" ht="15" customHeight="1">
      <c r="A91" s="522" t="s">
        <v>1471</v>
      </c>
      <c r="B91" s="501" t="s">
        <v>1507</v>
      </c>
      <c r="C91" s="504">
        <v>2168.72</v>
      </c>
      <c r="D91" s="504"/>
      <c r="E91" s="504">
        <v>1419.48</v>
      </c>
      <c r="F91" s="504"/>
      <c r="G91" s="504"/>
      <c r="H91" s="504"/>
      <c r="I91" s="504">
        <f>C91+D91+E91+F91+G91+H91</f>
        <v>3588.2</v>
      </c>
      <c r="J91" s="504"/>
      <c r="K91" s="504">
        <f>I91-J91</f>
        <v>3588.2</v>
      </c>
    </row>
    <row r="92" spans="1:11" ht="15" customHeight="1">
      <c r="A92" s="522" t="s">
        <v>1473</v>
      </c>
      <c r="B92" s="501" t="s">
        <v>1508</v>
      </c>
      <c r="C92" s="504">
        <v>4182</v>
      </c>
      <c r="D92" s="504"/>
      <c r="E92" s="504">
        <v>150</v>
      </c>
      <c r="F92" s="504"/>
      <c r="G92" s="504"/>
      <c r="H92" s="504"/>
      <c r="I92" s="504">
        <f>C92+D92+E92+F92+G92+H92</f>
        <v>4332</v>
      </c>
      <c r="J92" s="504"/>
      <c r="K92" s="504">
        <f>I92-J92</f>
        <v>4332</v>
      </c>
    </row>
    <row r="93" spans="1:11" ht="15" customHeight="1">
      <c r="A93" s="521" t="s">
        <v>1509</v>
      </c>
      <c r="B93" s="501" t="s">
        <v>1510</v>
      </c>
      <c r="C93" s="504">
        <f>C95+C94</f>
        <v>0</v>
      </c>
      <c r="D93" s="504">
        <f aca="true" t="shared" si="25" ref="D93:K93">D95+D94</f>
        <v>0</v>
      </c>
      <c r="E93" s="504">
        <f t="shared" si="25"/>
        <v>0</v>
      </c>
      <c r="F93" s="504">
        <f t="shared" si="25"/>
        <v>0</v>
      </c>
      <c r="G93" s="504">
        <f t="shared" si="25"/>
        <v>0</v>
      </c>
      <c r="H93" s="504">
        <f t="shared" si="25"/>
        <v>0</v>
      </c>
      <c r="I93" s="504">
        <f t="shared" si="25"/>
        <v>0</v>
      </c>
      <c r="J93" s="504">
        <f t="shared" si="25"/>
        <v>0</v>
      </c>
      <c r="K93" s="504">
        <f t="shared" si="25"/>
        <v>0</v>
      </c>
    </row>
    <row r="94" spans="1:11" ht="15" customHeight="1">
      <c r="A94" s="522" t="s">
        <v>1471</v>
      </c>
      <c r="B94" s="501" t="s">
        <v>1511</v>
      </c>
      <c r="C94" s="504"/>
      <c r="D94" s="504"/>
      <c r="E94" s="504"/>
      <c r="F94" s="504"/>
      <c r="G94" s="504"/>
      <c r="H94" s="504"/>
      <c r="I94" s="504">
        <f>C94+D94+E94+F94+G94+H94</f>
        <v>0</v>
      </c>
      <c r="J94" s="504"/>
      <c r="K94" s="504">
        <f>I94-J94</f>
        <v>0</v>
      </c>
    </row>
    <row r="95" spans="1:11" ht="15" customHeight="1">
      <c r="A95" s="522" t="s">
        <v>1473</v>
      </c>
      <c r="B95" s="501" t="s">
        <v>1512</v>
      </c>
      <c r="C95" s="504"/>
      <c r="D95" s="504"/>
      <c r="E95" s="504"/>
      <c r="F95" s="504"/>
      <c r="G95" s="504"/>
      <c r="H95" s="504"/>
      <c r="I95" s="504">
        <f>C95+D95+E95+F95+G95+H95</f>
        <v>0</v>
      </c>
      <c r="J95" s="504"/>
      <c r="K95" s="504">
        <f>I95-J95</f>
        <v>0</v>
      </c>
    </row>
    <row r="96" spans="1:11" ht="15" customHeight="1">
      <c r="A96" s="521" t="s">
        <v>1513</v>
      </c>
      <c r="B96" s="501" t="s">
        <v>1225</v>
      </c>
      <c r="C96" s="504">
        <f>C98+C97</f>
        <v>0</v>
      </c>
      <c r="D96" s="504">
        <f aca="true" t="shared" si="26" ref="D96:K96">D98+D97</f>
        <v>0</v>
      </c>
      <c r="E96" s="504">
        <f t="shared" si="26"/>
        <v>0</v>
      </c>
      <c r="F96" s="504">
        <f t="shared" si="26"/>
        <v>0</v>
      </c>
      <c r="G96" s="504">
        <f t="shared" si="26"/>
        <v>0</v>
      </c>
      <c r="H96" s="504">
        <f t="shared" si="26"/>
        <v>0</v>
      </c>
      <c r="I96" s="504">
        <f t="shared" si="26"/>
        <v>0</v>
      </c>
      <c r="J96" s="504">
        <f t="shared" si="26"/>
        <v>0</v>
      </c>
      <c r="K96" s="504">
        <f t="shared" si="26"/>
        <v>0</v>
      </c>
    </row>
    <row r="97" spans="1:11" ht="15" customHeight="1">
      <c r="A97" s="522" t="s">
        <v>1471</v>
      </c>
      <c r="B97" s="501" t="s">
        <v>1227</v>
      </c>
      <c r="C97" s="504"/>
      <c r="D97" s="504"/>
      <c r="E97" s="504"/>
      <c r="F97" s="504"/>
      <c r="G97" s="504"/>
      <c r="H97" s="504"/>
      <c r="I97" s="504">
        <f>C97+D97+E97+F97+G97+H97</f>
        <v>0</v>
      </c>
      <c r="J97" s="504"/>
      <c r="K97" s="504">
        <f>I97-J97</f>
        <v>0</v>
      </c>
    </row>
    <row r="98" spans="1:11" ht="15" customHeight="1">
      <c r="A98" s="522" t="s">
        <v>1473</v>
      </c>
      <c r="B98" s="501" t="s">
        <v>1233</v>
      </c>
      <c r="C98" s="504"/>
      <c r="D98" s="504"/>
      <c r="E98" s="504"/>
      <c r="F98" s="504"/>
      <c r="G98" s="504"/>
      <c r="H98" s="504"/>
      <c r="I98" s="504">
        <f>C98+D98+E98+F98+G98+H98</f>
        <v>0</v>
      </c>
      <c r="J98" s="504"/>
      <c r="K98" s="504">
        <f>I98-J98</f>
        <v>0</v>
      </c>
    </row>
    <row r="99" spans="1:11" ht="15" customHeight="1">
      <c r="A99" s="521" t="s">
        <v>1514</v>
      </c>
      <c r="B99" s="501" t="s">
        <v>1515</v>
      </c>
      <c r="C99" s="504">
        <f>C101+C100</f>
        <v>0</v>
      </c>
      <c r="D99" s="504">
        <f aca="true" t="shared" si="27" ref="D99:K99">D101+D100</f>
        <v>0</v>
      </c>
      <c r="E99" s="504">
        <f t="shared" si="27"/>
        <v>0</v>
      </c>
      <c r="F99" s="504">
        <f t="shared" si="27"/>
        <v>0</v>
      </c>
      <c r="G99" s="504">
        <f t="shared" si="27"/>
        <v>0</v>
      </c>
      <c r="H99" s="504">
        <f t="shared" si="27"/>
        <v>0</v>
      </c>
      <c r="I99" s="504">
        <f t="shared" si="27"/>
        <v>0</v>
      </c>
      <c r="J99" s="504">
        <f t="shared" si="27"/>
        <v>0</v>
      </c>
      <c r="K99" s="504">
        <f t="shared" si="27"/>
        <v>0</v>
      </c>
    </row>
    <row r="100" spans="1:11" ht="15" customHeight="1">
      <c r="A100" s="522" t="s">
        <v>1471</v>
      </c>
      <c r="B100" s="501" t="s">
        <v>1516</v>
      </c>
      <c r="C100" s="504"/>
      <c r="D100" s="504"/>
      <c r="E100" s="504"/>
      <c r="F100" s="504"/>
      <c r="G100" s="504"/>
      <c r="H100" s="504"/>
      <c r="I100" s="504">
        <f>C100+D100+E100+F100+G100+H100</f>
        <v>0</v>
      </c>
      <c r="J100" s="504"/>
      <c r="K100" s="504">
        <f>I100-J100</f>
        <v>0</v>
      </c>
    </row>
    <row r="101" spans="1:11" ht="15" customHeight="1">
      <c r="A101" s="522" t="s">
        <v>1473</v>
      </c>
      <c r="B101" s="501" t="s">
        <v>196</v>
      </c>
      <c r="C101" s="504"/>
      <c r="D101" s="504"/>
      <c r="E101" s="504"/>
      <c r="F101" s="504"/>
      <c r="G101" s="504"/>
      <c r="H101" s="504"/>
      <c r="I101" s="504">
        <f>C101+D101+E101+F101+G101+H101</f>
        <v>0</v>
      </c>
      <c r="J101" s="504"/>
      <c r="K101" s="504">
        <f>I101-J101</f>
        <v>0</v>
      </c>
    </row>
    <row r="102" spans="1:11" ht="15" customHeight="1">
      <c r="A102" s="521" t="s">
        <v>1517</v>
      </c>
      <c r="B102" s="501" t="s">
        <v>1518</v>
      </c>
      <c r="C102" s="504">
        <f>C104+C103</f>
        <v>0</v>
      </c>
      <c r="D102" s="504">
        <f aca="true" t="shared" si="28" ref="D102:K102">D104+D103</f>
        <v>0</v>
      </c>
      <c r="E102" s="504">
        <f t="shared" si="28"/>
        <v>0</v>
      </c>
      <c r="F102" s="504">
        <f t="shared" si="28"/>
        <v>0</v>
      </c>
      <c r="G102" s="504">
        <f t="shared" si="28"/>
        <v>0</v>
      </c>
      <c r="H102" s="504">
        <f t="shared" si="28"/>
        <v>0</v>
      </c>
      <c r="I102" s="504">
        <f t="shared" si="28"/>
        <v>0</v>
      </c>
      <c r="J102" s="504">
        <f t="shared" si="28"/>
        <v>0</v>
      </c>
      <c r="K102" s="504">
        <f t="shared" si="28"/>
        <v>0</v>
      </c>
    </row>
    <row r="103" spans="1:11" ht="15" customHeight="1">
      <c r="A103" s="522" t="s">
        <v>1471</v>
      </c>
      <c r="B103" s="501" t="s">
        <v>1519</v>
      </c>
      <c r="C103" s="504"/>
      <c r="D103" s="504"/>
      <c r="E103" s="504"/>
      <c r="F103" s="504"/>
      <c r="G103" s="504"/>
      <c r="H103" s="504"/>
      <c r="I103" s="504">
        <f>C103+D103+E103+F103+G103+H103</f>
        <v>0</v>
      </c>
      <c r="J103" s="504"/>
      <c r="K103" s="504">
        <f>I103-J103</f>
        <v>0</v>
      </c>
    </row>
    <row r="104" spans="1:11" ht="15" customHeight="1">
      <c r="A104" s="522" t="s">
        <v>1473</v>
      </c>
      <c r="B104" s="501" t="s">
        <v>1520</v>
      </c>
      <c r="C104" s="504"/>
      <c r="D104" s="504"/>
      <c r="E104" s="504"/>
      <c r="F104" s="504"/>
      <c r="G104" s="504"/>
      <c r="H104" s="504"/>
      <c r="I104" s="504">
        <f>C104+D104+E104+F104+G104+H104</f>
        <v>0</v>
      </c>
      <c r="J104" s="504"/>
      <c r="K104" s="504">
        <f>I104-J104</f>
        <v>0</v>
      </c>
    </row>
    <row r="105" spans="1:11" ht="15" customHeight="1">
      <c r="A105" s="521" t="s">
        <v>1521</v>
      </c>
      <c r="B105" s="501" t="s">
        <v>1522</v>
      </c>
      <c r="C105" s="504">
        <f>C107+C106</f>
        <v>11238.32</v>
      </c>
      <c r="D105" s="504">
        <f aca="true" t="shared" si="29" ref="D105:K105">D107+D106</f>
        <v>0</v>
      </c>
      <c r="E105" s="504">
        <f t="shared" si="29"/>
        <v>0</v>
      </c>
      <c r="F105" s="504">
        <f t="shared" si="29"/>
        <v>0</v>
      </c>
      <c r="G105" s="504">
        <f t="shared" si="29"/>
        <v>9096.16</v>
      </c>
      <c r="H105" s="504">
        <f t="shared" si="29"/>
        <v>0</v>
      </c>
      <c r="I105" s="504">
        <f t="shared" si="29"/>
        <v>20334.48</v>
      </c>
      <c r="J105" s="504">
        <f t="shared" si="29"/>
        <v>0</v>
      </c>
      <c r="K105" s="504">
        <f t="shared" si="29"/>
        <v>20334.48</v>
      </c>
    </row>
    <row r="106" spans="1:11" ht="15" customHeight="1">
      <c r="A106" s="522" t="s">
        <v>1471</v>
      </c>
      <c r="B106" s="501" t="s">
        <v>1523</v>
      </c>
      <c r="C106" s="504">
        <v>5883.32</v>
      </c>
      <c r="D106" s="504"/>
      <c r="E106" s="504"/>
      <c r="F106" s="504"/>
      <c r="G106" s="504"/>
      <c r="H106" s="504"/>
      <c r="I106" s="504">
        <f>C106+D106+E106+F106+G106+H106</f>
        <v>5883.32</v>
      </c>
      <c r="J106" s="504"/>
      <c r="K106" s="504">
        <f>I106-J106</f>
        <v>5883.32</v>
      </c>
    </row>
    <row r="107" spans="1:11" ht="15" customHeight="1">
      <c r="A107" s="522" t="s">
        <v>1473</v>
      </c>
      <c r="B107" s="501" t="s">
        <v>1524</v>
      </c>
      <c r="C107" s="504">
        <v>5355</v>
      </c>
      <c r="D107" s="504"/>
      <c r="E107" s="504"/>
      <c r="F107" s="504"/>
      <c r="G107" s="504">
        <v>9096.16</v>
      </c>
      <c r="H107" s="504"/>
      <c r="I107" s="504">
        <f>C107+D107+E107+F107+G107+H107</f>
        <v>14451.16</v>
      </c>
      <c r="J107" s="504"/>
      <c r="K107" s="504">
        <f>I107-J107</f>
        <v>14451.16</v>
      </c>
    </row>
    <row r="108" spans="1:11" ht="15" customHeight="1">
      <c r="A108" s="521" t="s">
        <v>1525</v>
      </c>
      <c r="B108" s="501" t="s">
        <v>1526</v>
      </c>
      <c r="C108" s="504">
        <f>C110+C109</f>
        <v>0</v>
      </c>
      <c r="D108" s="504">
        <f aca="true" t="shared" si="30" ref="D108:K108">D110+D109</f>
        <v>0</v>
      </c>
      <c r="E108" s="504">
        <f t="shared" si="30"/>
        <v>0</v>
      </c>
      <c r="F108" s="504">
        <f t="shared" si="30"/>
        <v>0</v>
      </c>
      <c r="G108" s="504">
        <f t="shared" si="30"/>
        <v>0</v>
      </c>
      <c r="H108" s="504">
        <f t="shared" si="30"/>
        <v>0</v>
      </c>
      <c r="I108" s="504">
        <f t="shared" si="30"/>
        <v>0</v>
      </c>
      <c r="J108" s="504">
        <f t="shared" si="30"/>
        <v>0</v>
      </c>
      <c r="K108" s="504">
        <f t="shared" si="30"/>
        <v>0</v>
      </c>
    </row>
    <row r="109" spans="1:11" ht="15" customHeight="1">
      <c r="A109" s="522" t="s">
        <v>1471</v>
      </c>
      <c r="B109" s="501" t="s">
        <v>1527</v>
      </c>
      <c r="C109" s="504"/>
      <c r="D109" s="504"/>
      <c r="E109" s="504"/>
      <c r="F109" s="504"/>
      <c r="G109" s="504"/>
      <c r="H109" s="504"/>
      <c r="I109" s="504">
        <f>C109+D109+E109+F109+G109+H109</f>
        <v>0</v>
      </c>
      <c r="J109" s="504"/>
      <c r="K109" s="504">
        <f>I109-J109</f>
        <v>0</v>
      </c>
    </row>
    <row r="110" spans="1:11" ht="15" customHeight="1">
      <c r="A110" s="522" t="s">
        <v>1473</v>
      </c>
      <c r="B110" s="501" t="s">
        <v>1528</v>
      </c>
      <c r="C110" s="504"/>
      <c r="D110" s="504"/>
      <c r="E110" s="504"/>
      <c r="F110" s="504"/>
      <c r="G110" s="504"/>
      <c r="H110" s="504"/>
      <c r="I110" s="504">
        <f>C110+D110+E110+F110+G110+H110</f>
        <v>0</v>
      </c>
      <c r="J110" s="504"/>
      <c r="K110" s="504">
        <f>I110-J110</f>
        <v>0</v>
      </c>
    </row>
    <row r="111" spans="1:11" s="183" customFormat="1" ht="18" customHeight="1">
      <c r="A111" s="179" t="s">
        <v>1529</v>
      </c>
      <c r="B111" s="179"/>
      <c r="C111" s="498"/>
      <c r="D111" s="498"/>
      <c r="E111" s="498"/>
      <c r="F111" s="498"/>
      <c r="G111" s="498"/>
      <c r="H111" s="498"/>
      <c r="I111" s="498"/>
      <c r="J111" s="498"/>
      <c r="K111" s="481"/>
    </row>
    <row r="112" spans="1:11" s="183" customFormat="1" ht="15.75" customHeight="1">
      <c r="A112" s="948"/>
      <c r="B112" s="949"/>
      <c r="C112" s="949"/>
      <c r="D112" s="949"/>
      <c r="E112" s="949"/>
      <c r="F112" s="949"/>
      <c r="G112" s="949"/>
      <c r="H112" s="949"/>
      <c r="I112" s="949"/>
      <c r="J112" s="949"/>
      <c r="K112" s="481"/>
    </row>
    <row r="113" spans="1:11" s="183" customFormat="1" ht="15.75" customHeight="1">
      <c r="A113" s="332" t="s">
        <v>1530</v>
      </c>
      <c r="B113" s="193"/>
      <c r="C113" s="499"/>
      <c r="D113" s="499"/>
      <c r="E113" s="499"/>
      <c r="F113" s="499"/>
      <c r="G113" s="499"/>
      <c r="H113" s="499"/>
      <c r="I113" s="499"/>
      <c r="J113" s="499"/>
      <c r="K113" s="481"/>
    </row>
    <row r="114" spans="1:11" s="183" customFormat="1" ht="15.75" customHeight="1">
      <c r="A114" s="194" t="s">
        <v>1531</v>
      </c>
      <c r="B114" s="193"/>
      <c r="C114" s="499"/>
      <c r="D114" s="499"/>
      <c r="E114" s="499"/>
      <c r="F114" s="499"/>
      <c r="G114" s="499"/>
      <c r="H114" s="499"/>
      <c r="I114" s="499"/>
      <c r="J114" s="499"/>
      <c r="K114" s="481"/>
    </row>
    <row r="115" spans="1:11" s="183" customFormat="1" ht="15.75">
      <c r="A115" s="195"/>
      <c r="C115" s="481"/>
      <c r="D115" s="481"/>
      <c r="E115" s="481"/>
      <c r="F115" s="481"/>
      <c r="G115" s="481"/>
      <c r="H115" s="950" t="s">
        <v>1846</v>
      </c>
      <c r="I115" s="950"/>
      <c r="J115" s="950"/>
      <c r="K115" s="950"/>
    </row>
    <row r="116" spans="1:11" s="183" customFormat="1" ht="15">
      <c r="A116" s="195"/>
      <c r="C116" s="481"/>
      <c r="D116" s="481"/>
      <c r="E116" s="481"/>
      <c r="F116" s="481"/>
      <c r="G116" s="481"/>
      <c r="H116" s="944" t="s">
        <v>1532</v>
      </c>
      <c r="I116" s="944"/>
      <c r="J116" s="944"/>
      <c r="K116" s="944"/>
    </row>
    <row r="117" spans="1:11" s="183" customFormat="1" ht="12">
      <c r="A117" s="196"/>
      <c r="C117" s="481"/>
      <c r="D117" s="481"/>
      <c r="E117" s="481"/>
      <c r="F117" s="481"/>
      <c r="G117" s="481"/>
      <c r="H117" s="481"/>
      <c r="I117" s="481"/>
      <c r="J117" s="481"/>
      <c r="K117" s="481"/>
    </row>
    <row r="118" spans="3:11" s="183" customFormat="1" ht="12">
      <c r="C118" s="481"/>
      <c r="D118" s="481"/>
      <c r="E118" s="481"/>
      <c r="F118" s="481"/>
      <c r="G118" s="481"/>
      <c r="H118" s="481"/>
      <c r="I118" s="481"/>
      <c r="J118" s="481"/>
      <c r="K118" s="481"/>
    </row>
    <row r="119" spans="3:11" s="183" customFormat="1" ht="12">
      <c r="C119" s="481"/>
      <c r="D119" s="481"/>
      <c r="E119" s="481"/>
      <c r="F119" s="481"/>
      <c r="G119" s="481"/>
      <c r="H119" s="481"/>
      <c r="I119" s="481"/>
      <c r="J119" s="481"/>
      <c r="K119" s="481"/>
    </row>
    <row r="120" spans="3:11" s="183" customFormat="1" ht="12">
      <c r="C120" s="481"/>
      <c r="D120" s="481"/>
      <c r="E120" s="481"/>
      <c r="F120" s="481"/>
      <c r="G120" s="481"/>
      <c r="H120" s="481"/>
      <c r="I120" s="481"/>
      <c r="J120" s="481"/>
      <c r="K120" s="481"/>
    </row>
    <row r="121" spans="3:11" s="183" customFormat="1" ht="12">
      <c r="C121" s="481"/>
      <c r="D121" s="481"/>
      <c r="E121" s="481"/>
      <c r="F121" s="481"/>
      <c r="G121" s="481"/>
      <c r="H121" s="481"/>
      <c r="I121" s="481"/>
      <c r="J121" s="481"/>
      <c r="K121" s="481"/>
    </row>
    <row r="122" spans="3:11" s="183" customFormat="1" ht="12">
      <c r="C122" s="481"/>
      <c r="D122" s="481"/>
      <c r="E122" s="481"/>
      <c r="F122" s="481"/>
      <c r="G122" s="481"/>
      <c r="H122" s="481"/>
      <c r="I122" s="481"/>
      <c r="J122" s="481"/>
      <c r="K122" s="481"/>
    </row>
    <row r="123" spans="3:11" s="183" customFormat="1" ht="12">
      <c r="C123" s="481"/>
      <c r="D123" s="481"/>
      <c r="E123" s="481"/>
      <c r="F123" s="481"/>
      <c r="G123" s="481"/>
      <c r="H123" s="481"/>
      <c r="I123" s="481"/>
      <c r="J123" s="481"/>
      <c r="K123" s="481"/>
    </row>
    <row r="124" spans="3:11" s="183" customFormat="1" ht="12">
      <c r="C124" s="481"/>
      <c r="D124" s="481"/>
      <c r="E124" s="481"/>
      <c r="F124" s="481"/>
      <c r="G124" s="481"/>
      <c r="H124" s="481"/>
      <c r="I124" s="481"/>
      <c r="J124" s="481"/>
      <c r="K124" s="481"/>
    </row>
    <row r="125" spans="3:11" s="183" customFormat="1" ht="12">
      <c r="C125" s="481"/>
      <c r="D125" s="481"/>
      <c r="E125" s="481"/>
      <c r="F125" s="481"/>
      <c r="G125" s="481"/>
      <c r="H125" s="481"/>
      <c r="I125" s="481"/>
      <c r="J125" s="481"/>
      <c r="K125" s="481"/>
    </row>
    <row r="126" spans="3:11" s="183" customFormat="1" ht="12">
      <c r="C126" s="481"/>
      <c r="D126" s="481"/>
      <c r="E126" s="481"/>
      <c r="F126" s="481"/>
      <c r="G126" s="481"/>
      <c r="H126" s="481"/>
      <c r="I126" s="481"/>
      <c r="J126" s="481"/>
      <c r="K126" s="481"/>
    </row>
    <row r="127" spans="3:11" s="183" customFormat="1" ht="12">
      <c r="C127" s="481"/>
      <c r="D127" s="481"/>
      <c r="E127" s="481"/>
      <c r="F127" s="481"/>
      <c r="G127" s="481"/>
      <c r="H127" s="481"/>
      <c r="I127" s="481"/>
      <c r="J127" s="481"/>
      <c r="K127" s="481"/>
    </row>
    <row r="128" spans="3:11" s="183" customFormat="1" ht="12">
      <c r="C128" s="481"/>
      <c r="D128" s="481"/>
      <c r="E128" s="481"/>
      <c r="F128" s="481"/>
      <c r="G128" s="481"/>
      <c r="H128" s="481"/>
      <c r="I128" s="481"/>
      <c r="J128" s="481"/>
      <c r="K128" s="481"/>
    </row>
    <row r="129" spans="3:11" s="183" customFormat="1" ht="12">
      <c r="C129" s="481"/>
      <c r="D129" s="481"/>
      <c r="E129" s="481"/>
      <c r="F129" s="481"/>
      <c r="G129" s="481"/>
      <c r="H129" s="481"/>
      <c r="I129" s="481"/>
      <c r="J129" s="481"/>
      <c r="K129" s="481"/>
    </row>
    <row r="130" spans="3:11" s="183" customFormat="1" ht="12">
      <c r="C130" s="481"/>
      <c r="D130" s="481"/>
      <c r="E130" s="481"/>
      <c r="F130" s="481"/>
      <c r="G130" s="481"/>
      <c r="H130" s="481"/>
      <c r="I130" s="481"/>
      <c r="J130" s="481"/>
      <c r="K130" s="481"/>
    </row>
    <row r="131" spans="3:11" s="183" customFormat="1" ht="12">
      <c r="C131" s="481"/>
      <c r="D131" s="481"/>
      <c r="E131" s="481"/>
      <c r="F131" s="481"/>
      <c r="G131" s="481"/>
      <c r="H131" s="481"/>
      <c r="I131" s="481"/>
      <c r="J131" s="481"/>
      <c r="K131" s="481"/>
    </row>
    <row r="132" spans="3:11" s="183" customFormat="1" ht="12">
      <c r="C132" s="481"/>
      <c r="D132" s="481"/>
      <c r="E132" s="481"/>
      <c r="F132" s="481"/>
      <c r="G132" s="481"/>
      <c r="H132" s="481"/>
      <c r="I132" s="481"/>
      <c r="J132" s="481"/>
      <c r="K132" s="481"/>
    </row>
    <row r="133" spans="3:11" s="183" customFormat="1" ht="12">
      <c r="C133" s="481"/>
      <c r="D133" s="481"/>
      <c r="E133" s="481"/>
      <c r="F133" s="481"/>
      <c r="G133" s="481"/>
      <c r="H133" s="481"/>
      <c r="I133" s="481"/>
      <c r="J133" s="481"/>
      <c r="K133" s="481"/>
    </row>
    <row r="134" spans="3:11" s="183" customFormat="1" ht="12">
      <c r="C134" s="481"/>
      <c r="D134" s="481"/>
      <c r="E134" s="481"/>
      <c r="F134" s="481"/>
      <c r="G134" s="481"/>
      <c r="H134" s="481"/>
      <c r="I134" s="481"/>
      <c r="J134" s="481"/>
      <c r="K134" s="481"/>
    </row>
    <row r="135" spans="3:11" s="183" customFormat="1" ht="12">
      <c r="C135" s="481"/>
      <c r="D135" s="481"/>
      <c r="E135" s="481"/>
      <c r="F135" s="481"/>
      <c r="G135" s="481"/>
      <c r="H135" s="481"/>
      <c r="I135" s="481"/>
      <c r="J135" s="481"/>
      <c r="K135" s="481"/>
    </row>
    <row r="136" spans="3:11" s="183" customFormat="1" ht="12">
      <c r="C136" s="481"/>
      <c r="D136" s="481"/>
      <c r="E136" s="481"/>
      <c r="F136" s="481"/>
      <c r="G136" s="481"/>
      <c r="H136" s="481"/>
      <c r="I136" s="481"/>
      <c r="J136" s="481"/>
      <c r="K136" s="481"/>
    </row>
    <row r="137" spans="3:11" s="183" customFormat="1" ht="12">
      <c r="C137" s="481"/>
      <c r="D137" s="481"/>
      <c r="E137" s="481"/>
      <c r="F137" s="481"/>
      <c r="G137" s="481"/>
      <c r="H137" s="481"/>
      <c r="I137" s="481"/>
      <c r="J137" s="481"/>
      <c r="K137" s="481"/>
    </row>
    <row r="138" spans="3:11" s="183" customFormat="1" ht="12">
      <c r="C138" s="481"/>
      <c r="D138" s="481"/>
      <c r="E138" s="481"/>
      <c r="F138" s="481"/>
      <c r="G138" s="481"/>
      <c r="H138" s="481"/>
      <c r="I138" s="481"/>
      <c r="J138" s="481"/>
      <c r="K138" s="481"/>
    </row>
    <row r="139" spans="3:11" s="183" customFormat="1" ht="12">
      <c r="C139" s="481"/>
      <c r="D139" s="481"/>
      <c r="E139" s="481"/>
      <c r="F139" s="481"/>
      <c r="G139" s="481"/>
      <c r="H139" s="481"/>
      <c r="I139" s="481"/>
      <c r="J139" s="481"/>
      <c r="K139" s="481"/>
    </row>
    <row r="140" spans="3:11" s="183" customFormat="1" ht="12">
      <c r="C140" s="481"/>
      <c r="D140" s="481"/>
      <c r="E140" s="481"/>
      <c r="F140" s="481"/>
      <c r="G140" s="481"/>
      <c r="H140" s="481"/>
      <c r="I140" s="481"/>
      <c r="J140" s="481"/>
      <c r="K140" s="481"/>
    </row>
    <row r="141" spans="3:11" s="183" customFormat="1" ht="12">
      <c r="C141" s="481"/>
      <c r="D141" s="481"/>
      <c r="E141" s="481"/>
      <c r="F141" s="481"/>
      <c r="G141" s="481"/>
      <c r="H141" s="481"/>
      <c r="I141" s="481"/>
      <c r="J141" s="481"/>
      <c r="K141" s="481"/>
    </row>
    <row r="142" spans="3:11" s="183" customFormat="1" ht="12">
      <c r="C142" s="481"/>
      <c r="D142" s="481"/>
      <c r="E142" s="481"/>
      <c r="F142" s="481"/>
      <c r="G142" s="481"/>
      <c r="H142" s="481"/>
      <c r="I142" s="481"/>
      <c r="J142" s="481"/>
      <c r="K142" s="481"/>
    </row>
    <row r="143" spans="3:11" s="183" customFormat="1" ht="12">
      <c r="C143" s="481"/>
      <c r="D143" s="481"/>
      <c r="E143" s="481"/>
      <c r="F143" s="481"/>
      <c r="G143" s="481"/>
      <c r="H143" s="481"/>
      <c r="I143" s="481"/>
      <c r="J143" s="481"/>
      <c r="K143" s="481"/>
    </row>
    <row r="144" spans="3:11" s="183" customFormat="1" ht="12">
      <c r="C144" s="481"/>
      <c r="D144" s="481"/>
      <c r="E144" s="481"/>
      <c r="F144" s="481"/>
      <c r="G144" s="481"/>
      <c r="H144" s="481"/>
      <c r="I144" s="481"/>
      <c r="J144" s="481"/>
      <c r="K144" s="481"/>
    </row>
    <row r="145" spans="3:11" s="183" customFormat="1" ht="12">
      <c r="C145" s="481"/>
      <c r="D145" s="481"/>
      <c r="E145" s="481"/>
      <c r="F145" s="481"/>
      <c r="G145" s="481"/>
      <c r="H145" s="481"/>
      <c r="I145" s="481"/>
      <c r="J145" s="481"/>
      <c r="K145" s="481"/>
    </row>
    <row r="146" spans="3:11" s="183" customFormat="1" ht="12">
      <c r="C146" s="481"/>
      <c r="D146" s="481"/>
      <c r="E146" s="481"/>
      <c r="F146" s="481"/>
      <c r="G146" s="481"/>
      <c r="H146" s="481"/>
      <c r="I146" s="481"/>
      <c r="J146" s="481"/>
      <c r="K146" s="481"/>
    </row>
    <row r="147" spans="3:11" s="183" customFormat="1" ht="12">
      <c r="C147" s="481"/>
      <c r="D147" s="481"/>
      <c r="E147" s="481"/>
      <c r="F147" s="481"/>
      <c r="G147" s="481"/>
      <c r="H147" s="481"/>
      <c r="I147" s="481"/>
      <c r="J147" s="481"/>
      <c r="K147" s="481"/>
    </row>
    <row r="148" spans="3:11" s="183" customFormat="1" ht="12">
      <c r="C148" s="481"/>
      <c r="D148" s="481"/>
      <c r="E148" s="481"/>
      <c r="F148" s="481"/>
      <c r="G148" s="481"/>
      <c r="H148" s="481"/>
      <c r="I148" s="481"/>
      <c r="J148" s="481"/>
      <c r="K148" s="481"/>
    </row>
    <row r="149" spans="3:11" s="183" customFormat="1" ht="12">
      <c r="C149" s="481"/>
      <c r="D149" s="481"/>
      <c r="E149" s="481"/>
      <c r="F149" s="481"/>
      <c r="G149" s="481"/>
      <c r="H149" s="481"/>
      <c r="I149" s="481"/>
      <c r="J149" s="481"/>
      <c r="K149" s="481"/>
    </row>
    <row r="150" spans="3:11" s="183" customFormat="1" ht="12">
      <c r="C150" s="481"/>
      <c r="D150" s="481"/>
      <c r="E150" s="481"/>
      <c r="F150" s="481"/>
      <c r="G150" s="481"/>
      <c r="H150" s="481"/>
      <c r="I150" s="481"/>
      <c r="J150" s="481"/>
      <c r="K150" s="481"/>
    </row>
    <row r="151" spans="3:11" s="183" customFormat="1" ht="12">
      <c r="C151" s="481"/>
      <c r="D151" s="481"/>
      <c r="E151" s="481"/>
      <c r="F151" s="481"/>
      <c r="G151" s="481"/>
      <c r="H151" s="481"/>
      <c r="I151" s="481"/>
      <c r="J151" s="481"/>
      <c r="K151" s="481"/>
    </row>
    <row r="152" spans="3:11" s="183" customFormat="1" ht="12">
      <c r="C152" s="481"/>
      <c r="D152" s="481"/>
      <c r="E152" s="481"/>
      <c r="F152" s="481"/>
      <c r="G152" s="481"/>
      <c r="H152" s="481"/>
      <c r="I152" s="481"/>
      <c r="J152" s="481"/>
      <c r="K152" s="481"/>
    </row>
    <row r="153" spans="3:11" s="183" customFormat="1" ht="12">
      <c r="C153" s="481"/>
      <c r="D153" s="481"/>
      <c r="E153" s="481"/>
      <c r="F153" s="481"/>
      <c r="G153" s="481"/>
      <c r="H153" s="481"/>
      <c r="I153" s="481"/>
      <c r="J153" s="481"/>
      <c r="K153" s="481"/>
    </row>
    <row r="154" spans="3:11" s="183" customFormat="1" ht="12">
      <c r="C154" s="481"/>
      <c r="D154" s="481"/>
      <c r="E154" s="481"/>
      <c r="F154" s="481"/>
      <c r="G154" s="481"/>
      <c r="H154" s="481"/>
      <c r="I154" s="481"/>
      <c r="J154" s="481"/>
      <c r="K154" s="481"/>
    </row>
    <row r="155" spans="3:11" s="183" customFormat="1" ht="12">
      <c r="C155" s="481"/>
      <c r="D155" s="481"/>
      <c r="E155" s="481"/>
      <c r="F155" s="481"/>
      <c r="G155" s="481"/>
      <c r="H155" s="481"/>
      <c r="I155" s="481"/>
      <c r="J155" s="481"/>
      <c r="K155" s="481"/>
    </row>
    <row r="156" spans="3:11" s="183" customFormat="1" ht="12">
      <c r="C156" s="481"/>
      <c r="D156" s="481"/>
      <c r="E156" s="481"/>
      <c r="F156" s="481"/>
      <c r="G156" s="481"/>
      <c r="H156" s="481"/>
      <c r="I156" s="481"/>
      <c r="J156" s="481"/>
      <c r="K156" s="481"/>
    </row>
    <row r="157" spans="3:11" s="183" customFormat="1" ht="12">
      <c r="C157" s="481"/>
      <c r="D157" s="481"/>
      <c r="E157" s="481"/>
      <c r="F157" s="481"/>
      <c r="G157" s="481"/>
      <c r="H157" s="481"/>
      <c r="I157" s="481"/>
      <c r="J157" s="481"/>
      <c r="K157" s="481"/>
    </row>
    <row r="158" spans="3:11" s="183" customFormat="1" ht="12">
      <c r="C158" s="481"/>
      <c r="D158" s="481"/>
      <c r="E158" s="481"/>
      <c r="F158" s="481"/>
      <c r="G158" s="481"/>
      <c r="H158" s="481"/>
      <c r="I158" s="481"/>
      <c r="J158" s="481"/>
      <c r="K158" s="481"/>
    </row>
    <row r="159" spans="3:11" s="183" customFormat="1" ht="12">
      <c r="C159" s="481"/>
      <c r="D159" s="481"/>
      <c r="E159" s="481"/>
      <c r="F159" s="481"/>
      <c r="G159" s="481"/>
      <c r="H159" s="481"/>
      <c r="I159" s="481"/>
      <c r="J159" s="481"/>
      <c r="K159" s="481"/>
    </row>
    <row r="160" spans="3:11" s="183" customFormat="1" ht="12">
      <c r="C160" s="481"/>
      <c r="D160" s="481"/>
      <c r="E160" s="481"/>
      <c r="F160" s="481"/>
      <c r="G160" s="481"/>
      <c r="H160" s="481"/>
      <c r="I160" s="481"/>
      <c r="J160" s="481"/>
      <c r="K160" s="481"/>
    </row>
    <row r="161" spans="3:11" s="183" customFormat="1" ht="12">
      <c r="C161" s="481"/>
      <c r="D161" s="481"/>
      <c r="E161" s="481"/>
      <c r="F161" s="481"/>
      <c r="G161" s="481"/>
      <c r="H161" s="481"/>
      <c r="I161" s="481"/>
      <c r="J161" s="481"/>
      <c r="K161" s="481"/>
    </row>
    <row r="162" spans="3:11" s="183" customFormat="1" ht="12">
      <c r="C162" s="481"/>
      <c r="D162" s="481"/>
      <c r="E162" s="481"/>
      <c r="F162" s="481"/>
      <c r="G162" s="481"/>
      <c r="H162" s="481"/>
      <c r="I162" s="481"/>
      <c r="J162" s="481"/>
      <c r="K162" s="481"/>
    </row>
    <row r="163" spans="3:11" s="183" customFormat="1" ht="12">
      <c r="C163" s="481"/>
      <c r="D163" s="481"/>
      <c r="E163" s="481"/>
      <c r="F163" s="481"/>
      <c r="G163" s="481"/>
      <c r="H163" s="481"/>
      <c r="I163" s="481"/>
      <c r="J163" s="481"/>
      <c r="K163" s="481"/>
    </row>
    <row r="164" spans="3:11" s="183" customFormat="1" ht="12">
      <c r="C164" s="481"/>
      <c r="D164" s="481"/>
      <c r="E164" s="481"/>
      <c r="F164" s="481"/>
      <c r="G164" s="481"/>
      <c r="H164" s="481"/>
      <c r="I164" s="481"/>
      <c r="J164" s="481"/>
      <c r="K164" s="481"/>
    </row>
    <row r="165" spans="3:11" s="183" customFormat="1" ht="12">
      <c r="C165" s="481"/>
      <c r="D165" s="481"/>
      <c r="E165" s="481"/>
      <c r="F165" s="481"/>
      <c r="G165" s="481"/>
      <c r="H165" s="481"/>
      <c r="I165" s="481"/>
      <c r="J165" s="481"/>
      <c r="K165" s="481"/>
    </row>
    <row r="166" spans="3:11" s="183" customFormat="1" ht="12">
      <c r="C166" s="481"/>
      <c r="D166" s="481"/>
      <c r="E166" s="481"/>
      <c r="F166" s="481"/>
      <c r="G166" s="481"/>
      <c r="H166" s="481"/>
      <c r="I166" s="481"/>
      <c r="J166" s="481"/>
      <c r="K166" s="481"/>
    </row>
    <row r="167" spans="3:11" s="183" customFormat="1" ht="12">
      <c r="C167" s="481"/>
      <c r="D167" s="481"/>
      <c r="E167" s="481"/>
      <c r="F167" s="481"/>
      <c r="G167" s="481"/>
      <c r="H167" s="481"/>
      <c r="I167" s="481"/>
      <c r="J167" s="481"/>
      <c r="K167" s="481"/>
    </row>
    <row r="168" spans="3:11" s="183" customFormat="1" ht="12">
      <c r="C168" s="481"/>
      <c r="D168" s="481"/>
      <c r="E168" s="481"/>
      <c r="F168" s="481"/>
      <c r="G168" s="481"/>
      <c r="H168" s="481"/>
      <c r="I168" s="481"/>
      <c r="J168" s="481"/>
      <c r="K168" s="481"/>
    </row>
    <row r="169" spans="3:11" s="183" customFormat="1" ht="12">
      <c r="C169" s="481"/>
      <c r="D169" s="481"/>
      <c r="E169" s="481"/>
      <c r="F169" s="481"/>
      <c r="G169" s="481"/>
      <c r="H169" s="481"/>
      <c r="I169" s="481"/>
      <c r="J169" s="481"/>
      <c r="K169" s="481"/>
    </row>
    <row r="170" spans="3:11" s="183" customFormat="1" ht="12">
      <c r="C170" s="481"/>
      <c r="D170" s="481"/>
      <c r="E170" s="481"/>
      <c r="F170" s="481"/>
      <c r="G170" s="481"/>
      <c r="H170" s="481"/>
      <c r="I170" s="481"/>
      <c r="J170" s="481"/>
      <c r="K170" s="481"/>
    </row>
    <row r="171" spans="3:11" s="183" customFormat="1" ht="12">
      <c r="C171" s="481"/>
      <c r="D171" s="481"/>
      <c r="E171" s="481"/>
      <c r="F171" s="481"/>
      <c r="G171" s="481"/>
      <c r="H171" s="481"/>
      <c r="I171" s="481"/>
      <c r="J171" s="481"/>
      <c r="K171" s="481"/>
    </row>
    <row r="172" spans="3:11" s="183" customFormat="1" ht="12">
      <c r="C172" s="481"/>
      <c r="D172" s="481"/>
      <c r="E172" s="481"/>
      <c r="F172" s="481"/>
      <c r="G172" s="481"/>
      <c r="H172" s="481"/>
      <c r="I172" s="481"/>
      <c r="J172" s="481"/>
      <c r="K172" s="481"/>
    </row>
    <row r="173" spans="3:11" s="183" customFormat="1" ht="12">
      <c r="C173" s="481"/>
      <c r="D173" s="481"/>
      <c r="E173" s="481"/>
      <c r="F173" s="481"/>
      <c r="G173" s="481"/>
      <c r="H173" s="481"/>
      <c r="I173" s="481"/>
      <c r="J173" s="481"/>
      <c r="K173" s="481"/>
    </row>
    <row r="174" spans="3:11" s="183" customFormat="1" ht="12">
      <c r="C174" s="481"/>
      <c r="D174" s="481"/>
      <c r="E174" s="481"/>
      <c r="F174" s="481"/>
      <c r="G174" s="481"/>
      <c r="H174" s="481"/>
      <c r="I174" s="481"/>
      <c r="J174" s="481"/>
      <c r="K174" s="481"/>
    </row>
    <row r="175" spans="3:11" s="183" customFormat="1" ht="12">
      <c r="C175" s="481"/>
      <c r="D175" s="481"/>
      <c r="E175" s="481"/>
      <c r="F175" s="481"/>
      <c r="G175" s="481"/>
      <c r="H175" s="481"/>
      <c r="I175" s="481"/>
      <c r="J175" s="481"/>
      <c r="K175" s="481"/>
    </row>
    <row r="176" spans="3:11" s="183" customFormat="1" ht="12">
      <c r="C176" s="481"/>
      <c r="D176" s="481"/>
      <c r="E176" s="481"/>
      <c r="F176" s="481"/>
      <c r="G176" s="481"/>
      <c r="H176" s="481"/>
      <c r="I176" s="481"/>
      <c r="J176" s="481"/>
      <c r="K176" s="481"/>
    </row>
    <row r="177" spans="3:11" s="183" customFormat="1" ht="12">
      <c r="C177" s="481"/>
      <c r="D177" s="481"/>
      <c r="E177" s="481"/>
      <c r="F177" s="481"/>
      <c r="G177" s="481"/>
      <c r="H177" s="481"/>
      <c r="I177" s="481"/>
      <c r="J177" s="481"/>
      <c r="K177" s="481"/>
    </row>
    <row r="178" spans="3:11" s="183" customFormat="1" ht="12">
      <c r="C178" s="481"/>
      <c r="D178" s="481"/>
      <c r="E178" s="481"/>
      <c r="F178" s="481"/>
      <c r="G178" s="481"/>
      <c r="H178" s="481"/>
      <c r="I178" s="481"/>
      <c r="J178" s="481"/>
      <c r="K178" s="481"/>
    </row>
    <row r="179" spans="3:11" s="183" customFormat="1" ht="12">
      <c r="C179" s="481"/>
      <c r="D179" s="481"/>
      <c r="E179" s="481"/>
      <c r="F179" s="481"/>
      <c r="G179" s="481"/>
      <c r="H179" s="481"/>
      <c r="I179" s="481"/>
      <c r="J179" s="481"/>
      <c r="K179" s="481"/>
    </row>
    <row r="180" spans="3:11" s="183" customFormat="1" ht="12">
      <c r="C180" s="481"/>
      <c r="D180" s="481"/>
      <c r="E180" s="481"/>
      <c r="F180" s="481"/>
      <c r="G180" s="481"/>
      <c r="H180" s="481"/>
      <c r="I180" s="481"/>
      <c r="J180" s="481"/>
      <c r="K180" s="481"/>
    </row>
    <row r="181" spans="3:11" s="183" customFormat="1" ht="12">
      <c r="C181" s="481"/>
      <c r="D181" s="481"/>
      <c r="E181" s="481"/>
      <c r="F181" s="481"/>
      <c r="G181" s="481"/>
      <c r="H181" s="481"/>
      <c r="I181" s="481"/>
      <c r="J181" s="481"/>
      <c r="K181" s="481"/>
    </row>
    <row r="182" spans="3:11" s="183" customFormat="1" ht="12">
      <c r="C182" s="481"/>
      <c r="D182" s="481"/>
      <c r="E182" s="481"/>
      <c r="F182" s="481"/>
      <c r="G182" s="481"/>
      <c r="H182" s="481"/>
      <c r="I182" s="481"/>
      <c r="J182" s="481"/>
      <c r="K182" s="481"/>
    </row>
    <row r="183" spans="3:11" s="183" customFormat="1" ht="12">
      <c r="C183" s="481"/>
      <c r="D183" s="481"/>
      <c r="E183" s="481"/>
      <c r="F183" s="481"/>
      <c r="G183" s="481"/>
      <c r="H183" s="481"/>
      <c r="I183" s="481"/>
      <c r="J183" s="481"/>
      <c r="K183" s="481"/>
    </row>
    <row r="184" spans="3:11" s="183" customFormat="1" ht="12">
      <c r="C184" s="481"/>
      <c r="D184" s="481"/>
      <c r="E184" s="481"/>
      <c r="F184" s="481"/>
      <c r="G184" s="481"/>
      <c r="H184" s="481"/>
      <c r="I184" s="481"/>
      <c r="J184" s="481"/>
      <c r="K184" s="481"/>
    </row>
    <row r="185" spans="3:11" s="183" customFormat="1" ht="12">
      <c r="C185" s="481"/>
      <c r="D185" s="481"/>
      <c r="E185" s="481"/>
      <c r="F185" s="481"/>
      <c r="G185" s="481"/>
      <c r="H185" s="481"/>
      <c r="I185" s="481"/>
      <c r="J185" s="481"/>
      <c r="K185" s="481"/>
    </row>
    <row r="186" spans="3:11" s="183" customFormat="1" ht="12">
      <c r="C186" s="481"/>
      <c r="D186" s="481"/>
      <c r="E186" s="481"/>
      <c r="F186" s="481"/>
      <c r="G186" s="481"/>
      <c r="H186" s="481"/>
      <c r="I186" s="481"/>
      <c r="J186" s="481"/>
      <c r="K186" s="481"/>
    </row>
    <row r="187" spans="3:11" s="183" customFormat="1" ht="12">
      <c r="C187" s="481"/>
      <c r="D187" s="481"/>
      <c r="E187" s="481"/>
      <c r="F187" s="481"/>
      <c r="G187" s="481"/>
      <c r="H187" s="481"/>
      <c r="I187" s="481"/>
      <c r="J187" s="481"/>
      <c r="K187" s="481"/>
    </row>
    <row r="188" spans="3:11" s="183" customFormat="1" ht="12">
      <c r="C188" s="481"/>
      <c r="D188" s="481"/>
      <c r="E188" s="481"/>
      <c r="F188" s="481"/>
      <c r="G188" s="481"/>
      <c r="H188" s="481"/>
      <c r="I188" s="481"/>
      <c r="J188" s="481"/>
      <c r="K188" s="481"/>
    </row>
    <row r="189" spans="3:11" s="183" customFormat="1" ht="12">
      <c r="C189" s="481"/>
      <c r="D189" s="481"/>
      <c r="E189" s="481"/>
      <c r="F189" s="481"/>
      <c r="G189" s="481"/>
      <c r="H189" s="481"/>
      <c r="I189" s="481"/>
      <c r="J189" s="481"/>
      <c r="K189" s="481"/>
    </row>
    <row r="190" spans="3:11" s="183" customFormat="1" ht="12">
      <c r="C190" s="481"/>
      <c r="D190" s="481"/>
      <c r="E190" s="481"/>
      <c r="F190" s="481"/>
      <c r="G190" s="481"/>
      <c r="H190" s="481"/>
      <c r="I190" s="481"/>
      <c r="J190" s="481"/>
      <c r="K190" s="481"/>
    </row>
    <row r="191" spans="3:11" s="183" customFormat="1" ht="12">
      <c r="C191" s="481"/>
      <c r="D191" s="481"/>
      <c r="E191" s="481"/>
      <c r="F191" s="481"/>
      <c r="G191" s="481"/>
      <c r="H191" s="481"/>
      <c r="I191" s="481"/>
      <c r="J191" s="481"/>
      <c r="K191" s="481"/>
    </row>
    <row r="192" spans="3:11" s="183" customFormat="1" ht="12">
      <c r="C192" s="481"/>
      <c r="D192" s="481"/>
      <c r="E192" s="481"/>
      <c r="F192" s="481"/>
      <c r="G192" s="481"/>
      <c r="H192" s="481"/>
      <c r="I192" s="481"/>
      <c r="J192" s="481"/>
      <c r="K192" s="481"/>
    </row>
    <row r="193" spans="3:11" s="183" customFormat="1" ht="12">
      <c r="C193" s="481"/>
      <c r="D193" s="481"/>
      <c r="E193" s="481"/>
      <c r="F193" s="481"/>
      <c r="G193" s="481"/>
      <c r="H193" s="481"/>
      <c r="I193" s="481"/>
      <c r="J193" s="481"/>
      <c r="K193" s="481"/>
    </row>
    <row r="194" spans="3:11" s="183" customFormat="1" ht="12">
      <c r="C194" s="481"/>
      <c r="D194" s="481"/>
      <c r="E194" s="481"/>
      <c r="F194" s="481"/>
      <c r="G194" s="481"/>
      <c r="H194" s="481"/>
      <c r="I194" s="481"/>
      <c r="J194" s="481"/>
      <c r="K194" s="481"/>
    </row>
    <row r="195" spans="3:11" s="183" customFormat="1" ht="12">
      <c r="C195" s="481"/>
      <c r="D195" s="481"/>
      <c r="E195" s="481"/>
      <c r="F195" s="481"/>
      <c r="G195" s="481"/>
      <c r="H195" s="481"/>
      <c r="I195" s="481"/>
      <c r="J195" s="481"/>
      <c r="K195" s="481"/>
    </row>
    <row r="196" spans="3:11" s="183" customFormat="1" ht="12">
      <c r="C196" s="481"/>
      <c r="D196" s="481"/>
      <c r="E196" s="481"/>
      <c r="F196" s="481"/>
      <c r="G196" s="481"/>
      <c r="H196" s="481"/>
      <c r="I196" s="481"/>
      <c r="J196" s="481"/>
      <c r="K196" s="481"/>
    </row>
    <row r="197" spans="3:11" s="183" customFormat="1" ht="12">
      <c r="C197" s="481"/>
      <c r="D197" s="481"/>
      <c r="E197" s="481"/>
      <c r="F197" s="481"/>
      <c r="G197" s="481"/>
      <c r="H197" s="481"/>
      <c r="I197" s="481"/>
      <c r="J197" s="481"/>
      <c r="K197" s="481"/>
    </row>
    <row r="198" spans="3:11" s="183" customFormat="1" ht="12">
      <c r="C198" s="481"/>
      <c r="D198" s="481"/>
      <c r="E198" s="481"/>
      <c r="F198" s="481"/>
      <c r="G198" s="481"/>
      <c r="H198" s="481"/>
      <c r="I198" s="481"/>
      <c r="J198" s="481"/>
      <c r="K198" s="481"/>
    </row>
    <row r="199" spans="3:11" s="183" customFormat="1" ht="12">
      <c r="C199" s="481"/>
      <c r="D199" s="481"/>
      <c r="E199" s="481"/>
      <c r="F199" s="481"/>
      <c r="G199" s="481"/>
      <c r="H199" s="481"/>
      <c r="I199" s="481"/>
      <c r="J199" s="481"/>
      <c r="K199" s="481"/>
    </row>
    <row r="200" spans="3:11" s="183" customFormat="1" ht="12">
      <c r="C200" s="481"/>
      <c r="D200" s="481"/>
      <c r="E200" s="481"/>
      <c r="F200" s="481"/>
      <c r="G200" s="481"/>
      <c r="H200" s="481"/>
      <c r="I200" s="481"/>
      <c r="J200" s="481"/>
      <c r="K200" s="481"/>
    </row>
    <row r="201" spans="3:11" s="183" customFormat="1" ht="12">
      <c r="C201" s="481"/>
      <c r="D201" s="481"/>
      <c r="E201" s="481"/>
      <c r="F201" s="481"/>
      <c r="G201" s="481"/>
      <c r="H201" s="481"/>
      <c r="I201" s="481"/>
      <c r="J201" s="481"/>
      <c r="K201" s="481"/>
    </row>
    <row r="202" spans="3:11" s="183" customFormat="1" ht="12">
      <c r="C202" s="481"/>
      <c r="D202" s="481"/>
      <c r="E202" s="481"/>
      <c r="F202" s="481"/>
      <c r="G202" s="481"/>
      <c r="H202" s="481"/>
      <c r="I202" s="481"/>
      <c r="J202" s="481"/>
      <c r="K202" s="481"/>
    </row>
    <row r="203" spans="3:11" s="183" customFormat="1" ht="12">
      <c r="C203" s="481"/>
      <c r="D203" s="481"/>
      <c r="E203" s="481"/>
      <c r="F203" s="481"/>
      <c r="G203" s="481"/>
      <c r="H203" s="481"/>
      <c r="I203" s="481"/>
      <c r="J203" s="481"/>
      <c r="K203" s="481"/>
    </row>
    <row r="204" spans="3:11" s="183" customFormat="1" ht="12">
      <c r="C204" s="481"/>
      <c r="D204" s="481"/>
      <c r="E204" s="481"/>
      <c r="F204" s="481"/>
      <c r="G204" s="481"/>
      <c r="H204" s="481"/>
      <c r="I204" s="481"/>
      <c r="J204" s="481"/>
      <c r="K204" s="481"/>
    </row>
    <row r="205" spans="3:11" s="183" customFormat="1" ht="12">
      <c r="C205" s="481"/>
      <c r="D205" s="481"/>
      <c r="E205" s="481"/>
      <c r="F205" s="481"/>
      <c r="G205" s="481"/>
      <c r="H205" s="481"/>
      <c r="I205" s="481"/>
      <c r="J205" s="481"/>
      <c r="K205" s="481"/>
    </row>
    <row r="206" spans="3:11" s="183" customFormat="1" ht="12">
      <c r="C206" s="481"/>
      <c r="D206" s="481"/>
      <c r="E206" s="481"/>
      <c r="F206" s="481"/>
      <c r="G206" s="481"/>
      <c r="H206" s="481"/>
      <c r="I206" s="481"/>
      <c r="J206" s="481"/>
      <c r="K206" s="481"/>
    </row>
    <row r="207" spans="3:11" s="183" customFormat="1" ht="12">
      <c r="C207" s="481"/>
      <c r="D207" s="481"/>
      <c r="E207" s="481"/>
      <c r="F207" s="481"/>
      <c r="G207" s="481"/>
      <c r="H207" s="481"/>
      <c r="I207" s="481"/>
      <c r="J207" s="481"/>
      <c r="K207" s="481"/>
    </row>
    <row r="208" spans="3:11" s="183" customFormat="1" ht="12">
      <c r="C208" s="481"/>
      <c r="D208" s="481"/>
      <c r="E208" s="481"/>
      <c r="F208" s="481"/>
      <c r="G208" s="481"/>
      <c r="H208" s="481"/>
      <c r="I208" s="481"/>
      <c r="J208" s="481"/>
      <c r="K208" s="481"/>
    </row>
    <row r="209" spans="3:11" s="183" customFormat="1" ht="12">
      <c r="C209" s="481"/>
      <c r="D209" s="481"/>
      <c r="E209" s="481"/>
      <c r="F209" s="481"/>
      <c r="G209" s="481"/>
      <c r="H209" s="481"/>
      <c r="I209" s="481"/>
      <c r="J209" s="481"/>
      <c r="K209" s="481"/>
    </row>
    <row r="210" spans="3:11" s="183" customFormat="1" ht="12">
      <c r="C210" s="481"/>
      <c r="D210" s="481"/>
      <c r="E210" s="481"/>
      <c r="F210" s="481"/>
      <c r="G210" s="481"/>
      <c r="H210" s="481"/>
      <c r="I210" s="481"/>
      <c r="J210" s="481"/>
      <c r="K210" s="481"/>
    </row>
    <row r="211" spans="3:11" s="183" customFormat="1" ht="12">
      <c r="C211" s="481"/>
      <c r="D211" s="481"/>
      <c r="E211" s="481"/>
      <c r="F211" s="481"/>
      <c r="G211" s="481"/>
      <c r="H211" s="481"/>
      <c r="I211" s="481"/>
      <c r="J211" s="481"/>
      <c r="K211" s="481"/>
    </row>
    <row r="212" spans="3:11" s="183" customFormat="1" ht="12">
      <c r="C212" s="481"/>
      <c r="D212" s="481"/>
      <c r="E212" s="481"/>
      <c r="F212" s="481"/>
      <c r="G212" s="481"/>
      <c r="H212" s="481"/>
      <c r="I212" s="481"/>
      <c r="J212" s="481"/>
      <c r="K212" s="481"/>
    </row>
    <row r="213" spans="3:11" s="183" customFormat="1" ht="12">
      <c r="C213" s="481"/>
      <c r="D213" s="481"/>
      <c r="E213" s="481"/>
      <c r="F213" s="481"/>
      <c r="G213" s="481"/>
      <c r="H213" s="481"/>
      <c r="I213" s="481"/>
      <c r="J213" s="481"/>
      <c r="K213" s="481"/>
    </row>
    <row r="214" spans="3:11" s="183" customFormat="1" ht="12">
      <c r="C214" s="481"/>
      <c r="D214" s="481"/>
      <c r="E214" s="481"/>
      <c r="F214" s="481"/>
      <c r="G214" s="481"/>
      <c r="H214" s="481"/>
      <c r="I214" s="481"/>
      <c r="J214" s="481"/>
      <c r="K214" s="481"/>
    </row>
    <row r="215" spans="3:11" s="183" customFormat="1" ht="12">
      <c r="C215" s="481"/>
      <c r="D215" s="481"/>
      <c r="E215" s="481"/>
      <c r="F215" s="481"/>
      <c r="G215" s="481"/>
      <c r="H215" s="481"/>
      <c r="I215" s="481"/>
      <c r="J215" s="481"/>
      <c r="K215" s="481"/>
    </row>
    <row r="216" spans="3:11" s="183" customFormat="1" ht="12">
      <c r="C216" s="481"/>
      <c r="D216" s="481"/>
      <c r="E216" s="481"/>
      <c r="F216" s="481"/>
      <c r="G216" s="481"/>
      <c r="H216" s="481"/>
      <c r="I216" s="481"/>
      <c r="J216" s="481"/>
      <c r="K216" s="481"/>
    </row>
    <row r="217" spans="3:11" s="183" customFormat="1" ht="12">
      <c r="C217" s="481"/>
      <c r="D217" s="481"/>
      <c r="E217" s="481"/>
      <c r="F217" s="481"/>
      <c r="G217" s="481"/>
      <c r="H217" s="481"/>
      <c r="I217" s="481"/>
      <c r="J217" s="481"/>
      <c r="K217" s="481"/>
    </row>
    <row r="218" spans="3:11" s="183" customFormat="1" ht="12">
      <c r="C218" s="481"/>
      <c r="D218" s="481"/>
      <c r="E218" s="481"/>
      <c r="F218" s="481"/>
      <c r="G218" s="481"/>
      <c r="H218" s="481"/>
      <c r="I218" s="481"/>
      <c r="J218" s="481"/>
      <c r="K218" s="481"/>
    </row>
    <row r="219" spans="3:11" s="183" customFormat="1" ht="12">
      <c r="C219" s="481"/>
      <c r="D219" s="481"/>
      <c r="E219" s="481"/>
      <c r="F219" s="481"/>
      <c r="G219" s="481"/>
      <c r="H219" s="481"/>
      <c r="I219" s="481"/>
      <c r="J219" s="481"/>
      <c r="K219" s="481"/>
    </row>
    <row r="220" spans="3:11" s="183" customFormat="1" ht="12">
      <c r="C220" s="481"/>
      <c r="D220" s="481"/>
      <c r="E220" s="481"/>
      <c r="F220" s="481"/>
      <c r="G220" s="481"/>
      <c r="H220" s="481"/>
      <c r="I220" s="481"/>
      <c r="J220" s="481"/>
      <c r="K220" s="481"/>
    </row>
    <row r="221" spans="3:11" s="183" customFormat="1" ht="12">
      <c r="C221" s="481"/>
      <c r="D221" s="481"/>
      <c r="E221" s="481"/>
      <c r="F221" s="481"/>
      <c r="G221" s="481"/>
      <c r="H221" s="481"/>
      <c r="I221" s="481"/>
      <c r="J221" s="481"/>
      <c r="K221" s="481"/>
    </row>
    <row r="222" spans="3:11" s="183" customFormat="1" ht="12">
      <c r="C222" s="481"/>
      <c r="D222" s="481"/>
      <c r="E222" s="481"/>
      <c r="F222" s="481"/>
      <c r="G222" s="481"/>
      <c r="H222" s="481"/>
      <c r="I222" s="481"/>
      <c r="J222" s="481"/>
      <c r="K222" s="481"/>
    </row>
    <row r="223" spans="3:11" s="183" customFormat="1" ht="12">
      <c r="C223" s="481"/>
      <c r="D223" s="481"/>
      <c r="E223" s="481"/>
      <c r="F223" s="481"/>
      <c r="G223" s="481"/>
      <c r="H223" s="481"/>
      <c r="I223" s="481"/>
      <c r="J223" s="481"/>
      <c r="K223" s="481"/>
    </row>
    <row r="224" spans="3:11" s="183" customFormat="1" ht="12">
      <c r="C224" s="481"/>
      <c r="D224" s="481"/>
      <c r="E224" s="481"/>
      <c r="F224" s="481"/>
      <c r="G224" s="481"/>
      <c r="H224" s="481"/>
      <c r="I224" s="481"/>
      <c r="J224" s="481"/>
      <c r="K224" s="481"/>
    </row>
    <row r="225" spans="3:11" s="183" customFormat="1" ht="12">
      <c r="C225" s="481"/>
      <c r="D225" s="481"/>
      <c r="E225" s="481"/>
      <c r="F225" s="481"/>
      <c r="G225" s="481"/>
      <c r="H225" s="481"/>
      <c r="I225" s="481"/>
      <c r="J225" s="481"/>
      <c r="K225" s="481"/>
    </row>
    <row r="226" spans="3:11" s="183" customFormat="1" ht="12">
      <c r="C226" s="481"/>
      <c r="D226" s="481"/>
      <c r="E226" s="481"/>
      <c r="F226" s="481"/>
      <c r="G226" s="481"/>
      <c r="H226" s="481"/>
      <c r="I226" s="481"/>
      <c r="J226" s="481"/>
      <c r="K226" s="481"/>
    </row>
    <row r="227" spans="3:11" s="183" customFormat="1" ht="12">
      <c r="C227" s="481"/>
      <c r="D227" s="481"/>
      <c r="E227" s="481"/>
      <c r="F227" s="481"/>
      <c r="G227" s="481"/>
      <c r="H227" s="481"/>
      <c r="I227" s="481"/>
      <c r="J227" s="481"/>
      <c r="K227" s="481"/>
    </row>
    <row r="228" spans="3:11" s="183" customFormat="1" ht="12">
      <c r="C228" s="481"/>
      <c r="D228" s="481"/>
      <c r="E228" s="481"/>
      <c r="F228" s="481"/>
      <c r="G228" s="481"/>
      <c r="H228" s="481"/>
      <c r="I228" s="481"/>
      <c r="J228" s="481"/>
      <c r="K228" s="481"/>
    </row>
    <row r="229" spans="3:11" s="183" customFormat="1" ht="12">
      <c r="C229" s="481"/>
      <c r="D229" s="481"/>
      <c r="E229" s="481"/>
      <c r="F229" s="481"/>
      <c r="G229" s="481"/>
      <c r="H229" s="481"/>
      <c r="I229" s="481"/>
      <c r="J229" s="481"/>
      <c r="K229" s="481"/>
    </row>
    <row r="230" spans="3:11" s="183" customFormat="1" ht="12">
      <c r="C230" s="481"/>
      <c r="D230" s="481"/>
      <c r="E230" s="481"/>
      <c r="F230" s="481"/>
      <c r="G230" s="481"/>
      <c r="H230" s="481"/>
      <c r="I230" s="481"/>
      <c r="J230" s="481"/>
      <c r="K230" s="481"/>
    </row>
    <row r="231" spans="3:11" s="183" customFormat="1" ht="12">
      <c r="C231" s="481"/>
      <c r="D231" s="481"/>
      <c r="E231" s="481"/>
      <c r="F231" s="481"/>
      <c r="G231" s="481"/>
      <c r="H231" s="481"/>
      <c r="I231" s="481"/>
      <c r="J231" s="481"/>
      <c r="K231" s="481"/>
    </row>
    <row r="232" spans="3:11" s="183" customFormat="1" ht="12">
      <c r="C232" s="481"/>
      <c r="D232" s="481"/>
      <c r="E232" s="481"/>
      <c r="F232" s="481"/>
      <c r="G232" s="481"/>
      <c r="H232" s="481"/>
      <c r="I232" s="481"/>
      <c r="J232" s="481"/>
      <c r="K232" s="481"/>
    </row>
    <row r="233" spans="3:11" s="183" customFormat="1" ht="12">
      <c r="C233" s="481"/>
      <c r="D233" s="481"/>
      <c r="E233" s="481"/>
      <c r="F233" s="481"/>
      <c r="G233" s="481"/>
      <c r="H233" s="481"/>
      <c r="I233" s="481"/>
      <c r="J233" s="481"/>
      <c r="K233" s="481"/>
    </row>
    <row r="234" spans="3:11" s="183" customFormat="1" ht="12">
      <c r="C234" s="481"/>
      <c r="D234" s="481"/>
      <c r="E234" s="481"/>
      <c r="F234" s="481"/>
      <c r="G234" s="481"/>
      <c r="H234" s="481"/>
      <c r="I234" s="481"/>
      <c r="J234" s="481"/>
      <c r="K234" s="481"/>
    </row>
    <row r="235" spans="3:11" s="183" customFormat="1" ht="12">
      <c r="C235" s="481"/>
      <c r="D235" s="481"/>
      <c r="E235" s="481"/>
      <c r="F235" s="481"/>
      <c r="G235" s="481"/>
      <c r="H235" s="481"/>
      <c r="I235" s="481"/>
      <c r="J235" s="481"/>
      <c r="K235" s="481"/>
    </row>
    <row r="236" spans="3:11" s="183" customFormat="1" ht="12">
      <c r="C236" s="481"/>
      <c r="D236" s="481"/>
      <c r="E236" s="481"/>
      <c r="F236" s="481"/>
      <c r="G236" s="481"/>
      <c r="H236" s="481"/>
      <c r="I236" s="481"/>
      <c r="J236" s="481"/>
      <c r="K236" s="481"/>
    </row>
    <row r="237" spans="3:11" s="183" customFormat="1" ht="12">
      <c r="C237" s="481"/>
      <c r="D237" s="481"/>
      <c r="E237" s="481"/>
      <c r="F237" s="481"/>
      <c r="G237" s="481"/>
      <c r="H237" s="481"/>
      <c r="I237" s="481"/>
      <c r="J237" s="481"/>
      <c r="K237" s="481"/>
    </row>
    <row r="238" spans="3:11" s="183" customFormat="1" ht="12">
      <c r="C238" s="481"/>
      <c r="D238" s="481"/>
      <c r="E238" s="481"/>
      <c r="F238" s="481"/>
      <c r="G238" s="481"/>
      <c r="H238" s="481"/>
      <c r="I238" s="481"/>
      <c r="J238" s="481"/>
      <c r="K238" s="481"/>
    </row>
    <row r="239" spans="3:11" s="183" customFormat="1" ht="12">
      <c r="C239" s="481"/>
      <c r="D239" s="481"/>
      <c r="E239" s="481"/>
      <c r="F239" s="481"/>
      <c r="G239" s="481"/>
      <c r="H239" s="481"/>
      <c r="I239" s="481"/>
      <c r="J239" s="481"/>
      <c r="K239" s="481"/>
    </row>
    <row r="240" spans="3:11" s="183" customFormat="1" ht="12">
      <c r="C240" s="481"/>
      <c r="D240" s="481"/>
      <c r="E240" s="481"/>
      <c r="F240" s="481"/>
      <c r="G240" s="481"/>
      <c r="H240" s="481"/>
      <c r="I240" s="481"/>
      <c r="J240" s="481"/>
      <c r="K240" s="481"/>
    </row>
    <row r="241" spans="3:11" s="183" customFormat="1" ht="12">
      <c r="C241" s="481"/>
      <c r="D241" s="481"/>
      <c r="E241" s="481"/>
      <c r="F241" s="481"/>
      <c r="G241" s="481"/>
      <c r="H241" s="481"/>
      <c r="I241" s="481"/>
      <c r="J241" s="481"/>
      <c r="K241" s="481"/>
    </row>
    <row r="242" spans="3:11" s="183" customFormat="1" ht="12">
      <c r="C242" s="481"/>
      <c r="D242" s="481"/>
      <c r="E242" s="481"/>
      <c r="F242" s="481"/>
      <c r="G242" s="481"/>
      <c r="H242" s="481"/>
      <c r="I242" s="481"/>
      <c r="J242" s="481"/>
      <c r="K242" s="481"/>
    </row>
    <row r="243" spans="3:11" s="183" customFormat="1" ht="12">
      <c r="C243" s="481"/>
      <c r="D243" s="481"/>
      <c r="E243" s="481"/>
      <c r="F243" s="481"/>
      <c r="G243" s="481"/>
      <c r="H243" s="481"/>
      <c r="I243" s="481"/>
      <c r="J243" s="481"/>
      <c r="K243" s="481"/>
    </row>
    <row r="244" spans="3:11" s="183" customFormat="1" ht="12">
      <c r="C244" s="481"/>
      <c r="D244" s="481"/>
      <c r="E244" s="481"/>
      <c r="F244" s="481"/>
      <c r="G244" s="481"/>
      <c r="H244" s="481"/>
      <c r="I244" s="481"/>
      <c r="J244" s="481"/>
      <c r="K244" s="481"/>
    </row>
    <row r="245" spans="3:11" s="183" customFormat="1" ht="12">
      <c r="C245" s="481"/>
      <c r="D245" s="481"/>
      <c r="E245" s="481"/>
      <c r="F245" s="481"/>
      <c r="G245" s="481"/>
      <c r="H245" s="481"/>
      <c r="I245" s="481"/>
      <c r="J245" s="481"/>
      <c r="K245" s="481"/>
    </row>
    <row r="246" spans="3:11" s="183" customFormat="1" ht="12">
      <c r="C246" s="481"/>
      <c r="D246" s="481"/>
      <c r="E246" s="481"/>
      <c r="F246" s="481"/>
      <c r="G246" s="481"/>
      <c r="H246" s="481"/>
      <c r="I246" s="481"/>
      <c r="J246" s="481"/>
      <c r="K246" s="481"/>
    </row>
    <row r="247" spans="3:11" s="183" customFormat="1" ht="12">
      <c r="C247" s="481"/>
      <c r="D247" s="481"/>
      <c r="E247" s="481"/>
      <c r="F247" s="481"/>
      <c r="G247" s="481"/>
      <c r="H247" s="481"/>
      <c r="I247" s="481"/>
      <c r="J247" s="481"/>
      <c r="K247" s="481"/>
    </row>
    <row r="248" spans="3:11" s="183" customFormat="1" ht="12">
      <c r="C248" s="481"/>
      <c r="D248" s="481"/>
      <c r="E248" s="481"/>
      <c r="F248" s="481"/>
      <c r="G248" s="481"/>
      <c r="H248" s="481"/>
      <c r="I248" s="481"/>
      <c r="J248" s="481"/>
      <c r="K248" s="481"/>
    </row>
    <row r="249" spans="3:11" s="183" customFormat="1" ht="12">
      <c r="C249" s="481"/>
      <c r="D249" s="481"/>
      <c r="E249" s="481"/>
      <c r="F249" s="481"/>
      <c r="G249" s="481"/>
      <c r="H249" s="481"/>
      <c r="I249" s="481"/>
      <c r="J249" s="481"/>
      <c r="K249" s="481"/>
    </row>
    <row r="250" spans="3:11" s="183" customFormat="1" ht="12">
      <c r="C250" s="481"/>
      <c r="D250" s="481"/>
      <c r="E250" s="481"/>
      <c r="F250" s="481"/>
      <c r="G250" s="481"/>
      <c r="H250" s="481"/>
      <c r="I250" s="481"/>
      <c r="J250" s="481"/>
      <c r="K250" s="481"/>
    </row>
    <row r="251" spans="3:11" s="183" customFormat="1" ht="12">
      <c r="C251" s="481"/>
      <c r="D251" s="481"/>
      <c r="E251" s="481"/>
      <c r="F251" s="481"/>
      <c r="G251" s="481"/>
      <c r="H251" s="481"/>
      <c r="I251" s="481"/>
      <c r="J251" s="481"/>
      <c r="K251" s="481"/>
    </row>
    <row r="252" spans="3:11" s="183" customFormat="1" ht="12">
      <c r="C252" s="481"/>
      <c r="D252" s="481"/>
      <c r="E252" s="481"/>
      <c r="F252" s="481"/>
      <c r="G252" s="481"/>
      <c r="H252" s="481"/>
      <c r="I252" s="481"/>
      <c r="J252" s="481"/>
      <c r="K252" s="481"/>
    </row>
    <row r="253" spans="3:11" s="183" customFormat="1" ht="12">
      <c r="C253" s="481"/>
      <c r="D253" s="481"/>
      <c r="E253" s="481"/>
      <c r="F253" s="481"/>
      <c r="G253" s="481"/>
      <c r="H253" s="481"/>
      <c r="I253" s="481"/>
      <c r="J253" s="481"/>
      <c r="K253" s="481"/>
    </row>
    <row r="254" spans="3:11" s="183" customFormat="1" ht="12">
      <c r="C254" s="481"/>
      <c r="D254" s="481"/>
      <c r="E254" s="481"/>
      <c r="F254" s="481"/>
      <c r="G254" s="481"/>
      <c r="H254" s="481"/>
      <c r="I254" s="481"/>
      <c r="J254" s="481"/>
      <c r="K254" s="481"/>
    </row>
    <row r="255" spans="3:11" s="183" customFormat="1" ht="12">
      <c r="C255" s="481"/>
      <c r="D255" s="481"/>
      <c r="E255" s="481"/>
      <c r="F255" s="481"/>
      <c r="G255" s="481"/>
      <c r="H255" s="481"/>
      <c r="I255" s="481"/>
      <c r="J255" s="481"/>
      <c r="K255" s="481"/>
    </row>
    <row r="256" spans="3:11" s="183" customFormat="1" ht="12">
      <c r="C256" s="481"/>
      <c r="D256" s="481"/>
      <c r="E256" s="481"/>
      <c r="F256" s="481"/>
      <c r="G256" s="481"/>
      <c r="H256" s="481"/>
      <c r="I256" s="481"/>
      <c r="J256" s="481"/>
      <c r="K256" s="481"/>
    </row>
    <row r="257" spans="3:11" s="183" customFormat="1" ht="12">
      <c r="C257" s="481"/>
      <c r="D257" s="481"/>
      <c r="E257" s="481"/>
      <c r="F257" s="481"/>
      <c r="G257" s="481"/>
      <c r="H257" s="481"/>
      <c r="I257" s="481"/>
      <c r="J257" s="481"/>
      <c r="K257" s="481"/>
    </row>
    <row r="258" spans="3:11" s="183" customFormat="1" ht="12">
      <c r="C258" s="481"/>
      <c r="D258" s="481"/>
      <c r="E258" s="481"/>
      <c r="F258" s="481"/>
      <c r="G258" s="481"/>
      <c r="H258" s="481"/>
      <c r="I258" s="481"/>
      <c r="J258" s="481"/>
      <c r="K258" s="481"/>
    </row>
    <row r="259" spans="3:11" s="183" customFormat="1" ht="12">
      <c r="C259" s="481"/>
      <c r="D259" s="481"/>
      <c r="E259" s="481"/>
      <c r="F259" s="481"/>
      <c r="G259" s="481"/>
      <c r="H259" s="481"/>
      <c r="I259" s="481"/>
      <c r="J259" s="481"/>
      <c r="K259" s="481"/>
    </row>
    <row r="260" spans="3:11" s="183" customFormat="1" ht="12">
      <c r="C260" s="481"/>
      <c r="D260" s="481"/>
      <c r="E260" s="481"/>
      <c r="F260" s="481"/>
      <c r="G260" s="481"/>
      <c r="H260" s="481"/>
      <c r="I260" s="481"/>
      <c r="J260" s="481"/>
      <c r="K260" s="481"/>
    </row>
    <row r="261" spans="3:11" s="183" customFormat="1" ht="12">
      <c r="C261" s="481"/>
      <c r="D261" s="481"/>
      <c r="E261" s="481"/>
      <c r="F261" s="481"/>
      <c r="G261" s="481"/>
      <c r="H261" s="481"/>
      <c r="I261" s="481"/>
      <c r="J261" s="481"/>
      <c r="K261" s="481"/>
    </row>
    <row r="262" spans="3:11" s="183" customFormat="1" ht="12">
      <c r="C262" s="481"/>
      <c r="D262" s="481"/>
      <c r="E262" s="481"/>
      <c r="F262" s="481"/>
      <c r="G262" s="481"/>
      <c r="H262" s="481"/>
      <c r="I262" s="481"/>
      <c r="J262" s="481"/>
      <c r="K262" s="481"/>
    </row>
    <row r="263" spans="3:11" s="183" customFormat="1" ht="12">
      <c r="C263" s="481"/>
      <c r="D263" s="481"/>
      <c r="E263" s="481"/>
      <c r="F263" s="481"/>
      <c r="G263" s="481"/>
      <c r="H263" s="481"/>
      <c r="I263" s="481"/>
      <c r="J263" s="481"/>
      <c r="K263" s="481"/>
    </row>
    <row r="264" spans="3:11" s="183" customFormat="1" ht="12">
      <c r="C264" s="481"/>
      <c r="D264" s="481"/>
      <c r="E264" s="481"/>
      <c r="F264" s="481"/>
      <c r="G264" s="481"/>
      <c r="H264" s="481"/>
      <c r="I264" s="481"/>
      <c r="J264" s="481"/>
      <c r="K264" s="481"/>
    </row>
    <row r="265" spans="3:11" s="183" customFormat="1" ht="12">
      <c r="C265" s="481"/>
      <c r="D265" s="481"/>
      <c r="E265" s="481"/>
      <c r="F265" s="481"/>
      <c r="G265" s="481"/>
      <c r="H265" s="481"/>
      <c r="I265" s="481"/>
      <c r="J265" s="481"/>
      <c r="K265" s="481"/>
    </row>
    <row r="266" spans="3:11" s="183" customFormat="1" ht="12">
      <c r="C266" s="481"/>
      <c r="D266" s="481"/>
      <c r="E266" s="481"/>
      <c r="F266" s="481"/>
      <c r="G266" s="481"/>
      <c r="H266" s="481"/>
      <c r="I266" s="481"/>
      <c r="J266" s="481"/>
      <c r="K266" s="481"/>
    </row>
    <row r="267" spans="3:11" s="183" customFormat="1" ht="12">
      <c r="C267" s="481"/>
      <c r="D267" s="481"/>
      <c r="E267" s="481"/>
      <c r="F267" s="481"/>
      <c r="G267" s="481"/>
      <c r="H267" s="481"/>
      <c r="I267" s="481"/>
      <c r="J267" s="481"/>
      <c r="K267" s="481"/>
    </row>
    <row r="268" spans="3:11" s="183" customFormat="1" ht="12">
      <c r="C268" s="481"/>
      <c r="D268" s="481"/>
      <c r="E268" s="481"/>
      <c r="F268" s="481"/>
      <c r="G268" s="481"/>
      <c r="H268" s="481"/>
      <c r="I268" s="481"/>
      <c r="J268" s="481"/>
      <c r="K268" s="481"/>
    </row>
    <row r="269" spans="3:11" s="183" customFormat="1" ht="12">
      <c r="C269" s="481"/>
      <c r="D269" s="481"/>
      <c r="E269" s="481"/>
      <c r="F269" s="481"/>
      <c r="G269" s="481"/>
      <c r="H269" s="481"/>
      <c r="I269" s="481"/>
      <c r="J269" s="481"/>
      <c r="K269" s="481"/>
    </row>
    <row r="270" spans="3:11" s="183" customFormat="1" ht="12">
      <c r="C270" s="481"/>
      <c r="D270" s="481"/>
      <c r="E270" s="481"/>
      <c r="F270" s="481"/>
      <c r="G270" s="481"/>
      <c r="H270" s="481"/>
      <c r="I270" s="481"/>
      <c r="J270" s="481"/>
      <c r="K270" s="481"/>
    </row>
    <row r="271" spans="3:11" s="183" customFormat="1" ht="12">
      <c r="C271" s="481"/>
      <c r="D271" s="481"/>
      <c r="E271" s="481"/>
      <c r="F271" s="481"/>
      <c r="G271" s="481"/>
      <c r="H271" s="481"/>
      <c r="I271" s="481"/>
      <c r="J271" s="481"/>
      <c r="K271" s="481"/>
    </row>
    <row r="272" spans="3:11" s="183" customFormat="1" ht="12">
      <c r="C272" s="481"/>
      <c r="D272" s="481"/>
      <c r="E272" s="481"/>
      <c r="F272" s="481"/>
      <c r="G272" s="481"/>
      <c r="H272" s="481"/>
      <c r="I272" s="481"/>
      <c r="J272" s="481"/>
      <c r="K272" s="481"/>
    </row>
    <row r="273" spans="3:11" s="183" customFormat="1" ht="12">
      <c r="C273" s="481"/>
      <c r="D273" s="481"/>
      <c r="E273" s="481"/>
      <c r="F273" s="481"/>
      <c r="G273" s="481"/>
      <c r="H273" s="481"/>
      <c r="I273" s="481"/>
      <c r="J273" s="481"/>
      <c r="K273" s="481"/>
    </row>
    <row r="274" spans="3:11" s="183" customFormat="1" ht="12">
      <c r="C274" s="481"/>
      <c r="D274" s="481"/>
      <c r="E274" s="481"/>
      <c r="F274" s="481"/>
      <c r="G274" s="481"/>
      <c r="H274" s="481"/>
      <c r="I274" s="481"/>
      <c r="J274" s="481"/>
      <c r="K274" s="481"/>
    </row>
    <row r="275" spans="3:11" s="183" customFormat="1" ht="12">
      <c r="C275" s="481"/>
      <c r="D275" s="481"/>
      <c r="E275" s="481"/>
      <c r="F275" s="481"/>
      <c r="G275" s="481"/>
      <c r="H275" s="481"/>
      <c r="I275" s="481"/>
      <c r="J275" s="481"/>
      <c r="K275" s="481"/>
    </row>
    <row r="276" spans="3:11" s="183" customFormat="1" ht="12">
      <c r="C276" s="481"/>
      <c r="D276" s="481"/>
      <c r="E276" s="481"/>
      <c r="F276" s="481"/>
      <c r="G276" s="481"/>
      <c r="H276" s="481"/>
      <c r="I276" s="481"/>
      <c r="J276" s="481"/>
      <c r="K276" s="481"/>
    </row>
    <row r="277" spans="3:11" s="183" customFormat="1" ht="12">
      <c r="C277" s="481"/>
      <c r="D277" s="481"/>
      <c r="E277" s="481"/>
      <c r="F277" s="481"/>
      <c r="G277" s="481"/>
      <c r="H277" s="481"/>
      <c r="I277" s="481"/>
      <c r="J277" s="481"/>
      <c r="K277" s="481"/>
    </row>
    <row r="278" spans="3:11" s="183" customFormat="1" ht="12">
      <c r="C278" s="481"/>
      <c r="D278" s="481"/>
      <c r="E278" s="481"/>
      <c r="F278" s="481"/>
      <c r="G278" s="481"/>
      <c r="H278" s="481"/>
      <c r="I278" s="481"/>
      <c r="J278" s="481"/>
      <c r="K278" s="481"/>
    </row>
    <row r="279" spans="3:11" s="183" customFormat="1" ht="12">
      <c r="C279" s="481"/>
      <c r="D279" s="481"/>
      <c r="E279" s="481"/>
      <c r="F279" s="481"/>
      <c r="G279" s="481"/>
      <c r="H279" s="481"/>
      <c r="I279" s="481"/>
      <c r="J279" s="481"/>
      <c r="K279" s="481"/>
    </row>
    <row r="280" spans="3:11" s="183" customFormat="1" ht="12">
      <c r="C280" s="481"/>
      <c r="D280" s="481"/>
      <c r="E280" s="481"/>
      <c r="F280" s="481"/>
      <c r="G280" s="481"/>
      <c r="H280" s="481"/>
      <c r="I280" s="481"/>
      <c r="J280" s="481"/>
      <c r="K280" s="481"/>
    </row>
    <row r="281" spans="3:11" s="183" customFormat="1" ht="12">
      <c r="C281" s="481"/>
      <c r="D281" s="481"/>
      <c r="E281" s="481"/>
      <c r="F281" s="481"/>
      <c r="G281" s="481"/>
      <c r="H281" s="481"/>
      <c r="I281" s="481"/>
      <c r="J281" s="481"/>
      <c r="K281" s="481"/>
    </row>
    <row r="282" spans="3:11" s="183" customFormat="1" ht="12">
      <c r="C282" s="481"/>
      <c r="D282" s="481"/>
      <c r="E282" s="481"/>
      <c r="F282" s="481"/>
      <c r="G282" s="481"/>
      <c r="H282" s="481"/>
      <c r="I282" s="481"/>
      <c r="J282" s="481"/>
      <c r="K282" s="481"/>
    </row>
    <row r="283" spans="3:11" s="183" customFormat="1" ht="12">
      <c r="C283" s="481"/>
      <c r="D283" s="481"/>
      <c r="E283" s="481"/>
      <c r="F283" s="481"/>
      <c r="G283" s="481"/>
      <c r="H283" s="481"/>
      <c r="I283" s="481"/>
      <c r="J283" s="481"/>
      <c r="K283" s="481"/>
    </row>
    <row r="284" spans="3:11" s="183" customFormat="1" ht="12">
      <c r="C284" s="481"/>
      <c r="D284" s="481"/>
      <c r="E284" s="481"/>
      <c r="F284" s="481"/>
      <c r="G284" s="481"/>
      <c r="H284" s="481"/>
      <c r="I284" s="481"/>
      <c r="J284" s="481"/>
      <c r="K284" s="481"/>
    </row>
    <row r="285" spans="3:11" s="183" customFormat="1" ht="12">
      <c r="C285" s="481"/>
      <c r="D285" s="481"/>
      <c r="E285" s="481"/>
      <c r="F285" s="481"/>
      <c r="G285" s="481"/>
      <c r="H285" s="481"/>
      <c r="I285" s="481"/>
      <c r="J285" s="481"/>
      <c r="K285" s="481"/>
    </row>
    <row r="286" spans="3:11" s="183" customFormat="1" ht="12">
      <c r="C286" s="481"/>
      <c r="D286" s="481"/>
      <c r="E286" s="481"/>
      <c r="F286" s="481"/>
      <c r="G286" s="481"/>
      <c r="H286" s="481"/>
      <c r="I286" s="481"/>
      <c r="J286" s="481"/>
      <c r="K286" s="481"/>
    </row>
    <row r="287" spans="3:11" s="183" customFormat="1" ht="12">
      <c r="C287" s="481"/>
      <c r="D287" s="481"/>
      <c r="E287" s="481"/>
      <c r="F287" s="481"/>
      <c r="G287" s="481"/>
      <c r="H287" s="481"/>
      <c r="I287" s="481"/>
      <c r="J287" s="481"/>
      <c r="K287" s="481"/>
    </row>
    <row r="288" spans="3:11" s="183" customFormat="1" ht="12">
      <c r="C288" s="481"/>
      <c r="D288" s="481"/>
      <c r="E288" s="481"/>
      <c r="F288" s="481"/>
      <c r="G288" s="481"/>
      <c r="H288" s="481"/>
      <c r="I288" s="481"/>
      <c r="J288" s="481"/>
      <c r="K288" s="481"/>
    </row>
    <row r="289" spans="3:11" s="183" customFormat="1" ht="12">
      <c r="C289" s="481"/>
      <c r="D289" s="481"/>
      <c r="E289" s="481"/>
      <c r="F289" s="481"/>
      <c r="G289" s="481"/>
      <c r="H289" s="481"/>
      <c r="I289" s="481"/>
      <c r="J289" s="481"/>
      <c r="K289" s="481"/>
    </row>
    <row r="290" spans="3:11" s="183" customFormat="1" ht="12">
      <c r="C290" s="481"/>
      <c r="D290" s="481"/>
      <c r="E290" s="481"/>
      <c r="F290" s="481"/>
      <c r="G290" s="481"/>
      <c r="H290" s="481"/>
      <c r="I290" s="481"/>
      <c r="J290" s="481"/>
      <c r="K290" s="481"/>
    </row>
    <row r="291" spans="3:11" s="183" customFormat="1" ht="12">
      <c r="C291" s="481"/>
      <c r="D291" s="481"/>
      <c r="E291" s="481"/>
      <c r="F291" s="481"/>
      <c r="G291" s="481"/>
      <c r="H291" s="481"/>
      <c r="I291" s="481"/>
      <c r="J291" s="481"/>
      <c r="K291" s="481"/>
    </row>
    <row r="292" spans="3:11" s="183" customFormat="1" ht="12">
      <c r="C292" s="481"/>
      <c r="D292" s="481"/>
      <c r="E292" s="481"/>
      <c r="F292" s="481"/>
      <c r="G292" s="481"/>
      <c r="H292" s="481"/>
      <c r="I292" s="481"/>
      <c r="J292" s="481"/>
      <c r="K292" s="481"/>
    </row>
    <row r="293" spans="3:11" s="183" customFormat="1" ht="12">
      <c r="C293" s="481"/>
      <c r="D293" s="481"/>
      <c r="E293" s="481"/>
      <c r="F293" s="481"/>
      <c r="G293" s="481"/>
      <c r="H293" s="481"/>
      <c r="I293" s="481"/>
      <c r="J293" s="481"/>
      <c r="K293" s="481"/>
    </row>
    <row r="294" spans="3:11" s="183" customFormat="1" ht="12">
      <c r="C294" s="481"/>
      <c r="D294" s="481"/>
      <c r="E294" s="481"/>
      <c r="F294" s="481"/>
      <c r="G294" s="481"/>
      <c r="H294" s="481"/>
      <c r="I294" s="481"/>
      <c r="J294" s="481"/>
      <c r="K294" s="481"/>
    </row>
    <row r="295" spans="3:11" s="183" customFormat="1" ht="12">
      <c r="C295" s="481"/>
      <c r="D295" s="481"/>
      <c r="E295" s="481"/>
      <c r="F295" s="481"/>
      <c r="G295" s="481"/>
      <c r="H295" s="481"/>
      <c r="I295" s="481"/>
      <c r="J295" s="481"/>
      <c r="K295" s="481"/>
    </row>
    <row r="296" spans="3:11" s="183" customFormat="1" ht="12">
      <c r="C296" s="481"/>
      <c r="D296" s="481"/>
      <c r="E296" s="481"/>
      <c r="F296" s="481"/>
      <c r="G296" s="481"/>
      <c r="H296" s="481"/>
      <c r="I296" s="481"/>
      <c r="J296" s="481"/>
      <c r="K296" s="481"/>
    </row>
    <row r="297" spans="3:11" s="183" customFormat="1" ht="12">
      <c r="C297" s="481"/>
      <c r="D297" s="481"/>
      <c r="E297" s="481"/>
      <c r="F297" s="481"/>
      <c r="G297" s="481"/>
      <c r="H297" s="481"/>
      <c r="I297" s="481"/>
      <c r="J297" s="481"/>
      <c r="K297" s="481"/>
    </row>
    <row r="298" spans="3:11" s="183" customFormat="1" ht="12">
      <c r="C298" s="481"/>
      <c r="D298" s="481"/>
      <c r="E298" s="481"/>
      <c r="F298" s="481"/>
      <c r="G298" s="481"/>
      <c r="H298" s="481"/>
      <c r="I298" s="481"/>
      <c r="J298" s="481"/>
      <c r="K298" s="481"/>
    </row>
    <row r="299" spans="3:11" s="183" customFormat="1" ht="12">
      <c r="C299" s="481"/>
      <c r="D299" s="481"/>
      <c r="E299" s="481"/>
      <c r="F299" s="481"/>
      <c r="G299" s="481"/>
      <c r="H299" s="481"/>
      <c r="I299" s="481"/>
      <c r="J299" s="481"/>
      <c r="K299" s="481"/>
    </row>
    <row r="300" spans="3:11" s="183" customFormat="1" ht="12">
      <c r="C300" s="481"/>
      <c r="D300" s="481"/>
      <c r="E300" s="481"/>
      <c r="F300" s="481"/>
      <c r="G300" s="481"/>
      <c r="H300" s="481"/>
      <c r="I300" s="481"/>
      <c r="J300" s="481"/>
      <c r="K300" s="481"/>
    </row>
    <row r="301" spans="3:11" s="183" customFormat="1" ht="12">
      <c r="C301" s="481"/>
      <c r="D301" s="481"/>
      <c r="E301" s="481"/>
      <c r="F301" s="481"/>
      <c r="G301" s="481"/>
      <c r="H301" s="481"/>
      <c r="I301" s="481"/>
      <c r="J301" s="481"/>
      <c r="K301" s="481"/>
    </row>
    <row r="302" spans="3:11" s="183" customFormat="1" ht="12">
      <c r="C302" s="481"/>
      <c r="D302" s="481"/>
      <c r="E302" s="481"/>
      <c r="F302" s="481"/>
      <c r="G302" s="481"/>
      <c r="H302" s="481"/>
      <c r="I302" s="481"/>
      <c r="J302" s="481"/>
      <c r="K302" s="481"/>
    </row>
    <row r="303" spans="3:11" s="183" customFormat="1" ht="12">
      <c r="C303" s="481"/>
      <c r="D303" s="481"/>
      <c r="E303" s="481"/>
      <c r="F303" s="481"/>
      <c r="G303" s="481"/>
      <c r="H303" s="481"/>
      <c r="I303" s="481"/>
      <c r="J303" s="481"/>
      <c r="K303" s="481"/>
    </row>
    <row r="304" spans="3:11" s="183" customFormat="1" ht="12">
      <c r="C304" s="481"/>
      <c r="D304" s="481"/>
      <c r="E304" s="481"/>
      <c r="F304" s="481"/>
      <c r="G304" s="481"/>
      <c r="H304" s="481"/>
      <c r="I304" s="481"/>
      <c r="J304" s="481"/>
      <c r="K304" s="481"/>
    </row>
    <row r="305" spans="3:11" s="183" customFormat="1" ht="12">
      <c r="C305" s="481"/>
      <c r="D305" s="481"/>
      <c r="E305" s="481"/>
      <c r="F305" s="481"/>
      <c r="G305" s="481"/>
      <c r="H305" s="481"/>
      <c r="I305" s="481"/>
      <c r="J305" s="481"/>
      <c r="K305" s="481"/>
    </row>
    <row r="306" spans="3:11" s="183" customFormat="1" ht="12">
      <c r="C306" s="481"/>
      <c r="D306" s="481"/>
      <c r="E306" s="481"/>
      <c r="F306" s="481"/>
      <c r="G306" s="481"/>
      <c r="H306" s="481"/>
      <c r="I306" s="481"/>
      <c r="J306" s="481"/>
      <c r="K306" s="481"/>
    </row>
    <row r="307" spans="3:11" s="183" customFormat="1" ht="12">
      <c r="C307" s="481"/>
      <c r="D307" s="481"/>
      <c r="E307" s="481"/>
      <c r="F307" s="481"/>
      <c r="G307" s="481"/>
      <c r="H307" s="481"/>
      <c r="I307" s="481"/>
      <c r="J307" s="481"/>
      <c r="K307" s="481"/>
    </row>
    <row r="308" spans="3:11" s="183" customFormat="1" ht="12">
      <c r="C308" s="481"/>
      <c r="D308" s="481"/>
      <c r="E308" s="481"/>
      <c r="F308" s="481"/>
      <c r="G308" s="481"/>
      <c r="H308" s="481"/>
      <c r="I308" s="481"/>
      <c r="J308" s="481"/>
      <c r="K308" s="481"/>
    </row>
    <row r="309" spans="3:11" s="183" customFormat="1" ht="12">
      <c r="C309" s="481"/>
      <c r="D309" s="481"/>
      <c r="E309" s="481"/>
      <c r="F309" s="481"/>
      <c r="G309" s="481"/>
      <c r="H309" s="481"/>
      <c r="I309" s="481"/>
      <c r="J309" s="481"/>
      <c r="K309" s="481"/>
    </row>
    <row r="310" spans="3:11" s="183" customFormat="1" ht="12">
      <c r="C310" s="481"/>
      <c r="D310" s="481"/>
      <c r="E310" s="481"/>
      <c r="F310" s="481"/>
      <c r="G310" s="481"/>
      <c r="H310" s="481"/>
      <c r="I310" s="481"/>
      <c r="J310" s="481"/>
      <c r="K310" s="481"/>
    </row>
    <row r="311" spans="3:11" s="183" customFormat="1" ht="12">
      <c r="C311" s="481"/>
      <c r="D311" s="481"/>
      <c r="E311" s="481"/>
      <c r="F311" s="481"/>
      <c r="G311" s="481"/>
      <c r="H311" s="481"/>
      <c r="I311" s="481"/>
      <c r="J311" s="481"/>
      <c r="K311" s="481"/>
    </row>
    <row r="312" spans="3:11" s="183" customFormat="1" ht="12">
      <c r="C312" s="481"/>
      <c r="D312" s="481"/>
      <c r="E312" s="481"/>
      <c r="F312" s="481"/>
      <c r="G312" s="481"/>
      <c r="H312" s="481"/>
      <c r="I312" s="481"/>
      <c r="J312" s="481"/>
      <c r="K312" s="481"/>
    </row>
    <row r="313" spans="3:11" s="183" customFormat="1" ht="12">
      <c r="C313" s="481"/>
      <c r="D313" s="481"/>
      <c r="E313" s="481"/>
      <c r="F313" s="481"/>
      <c r="G313" s="481"/>
      <c r="H313" s="481"/>
      <c r="I313" s="481"/>
      <c r="J313" s="481"/>
      <c r="K313" s="481"/>
    </row>
    <row r="314" spans="3:11" s="183" customFormat="1" ht="12">
      <c r="C314" s="481"/>
      <c r="D314" s="481"/>
      <c r="E314" s="481"/>
      <c r="F314" s="481"/>
      <c r="G314" s="481"/>
      <c r="H314" s="481"/>
      <c r="I314" s="481"/>
      <c r="J314" s="481"/>
      <c r="K314" s="481"/>
    </row>
    <row r="315" spans="3:11" s="183" customFormat="1" ht="12">
      <c r="C315" s="481"/>
      <c r="D315" s="481"/>
      <c r="E315" s="481"/>
      <c r="F315" s="481"/>
      <c r="G315" s="481"/>
      <c r="H315" s="481"/>
      <c r="I315" s="481"/>
      <c r="J315" s="481"/>
      <c r="K315" s="481"/>
    </row>
    <row r="316" spans="3:11" s="183" customFormat="1" ht="12">
      <c r="C316" s="481"/>
      <c r="D316" s="481"/>
      <c r="E316" s="481"/>
      <c r="F316" s="481"/>
      <c r="G316" s="481"/>
      <c r="H316" s="481"/>
      <c r="I316" s="481"/>
      <c r="J316" s="481"/>
      <c r="K316" s="481"/>
    </row>
    <row r="317" spans="3:11" s="183" customFormat="1" ht="12">
      <c r="C317" s="481"/>
      <c r="D317" s="481"/>
      <c r="E317" s="481"/>
      <c r="F317" s="481"/>
      <c r="G317" s="481"/>
      <c r="H317" s="481"/>
      <c r="I317" s="481"/>
      <c r="J317" s="481"/>
      <c r="K317" s="481"/>
    </row>
    <row r="318" spans="3:11" s="183" customFormat="1" ht="12">
      <c r="C318" s="481"/>
      <c r="D318" s="481"/>
      <c r="E318" s="481"/>
      <c r="F318" s="481"/>
      <c r="G318" s="481"/>
      <c r="H318" s="481"/>
      <c r="I318" s="481"/>
      <c r="J318" s="481"/>
      <c r="K318" s="481"/>
    </row>
    <row r="319" spans="3:11" s="183" customFormat="1" ht="12">
      <c r="C319" s="481"/>
      <c r="D319" s="481"/>
      <c r="E319" s="481"/>
      <c r="F319" s="481"/>
      <c r="G319" s="481"/>
      <c r="H319" s="481"/>
      <c r="I319" s="481"/>
      <c r="J319" s="481"/>
      <c r="K319" s="481"/>
    </row>
    <row r="320" spans="3:11" s="183" customFormat="1" ht="12">
      <c r="C320" s="481"/>
      <c r="D320" s="481"/>
      <c r="E320" s="481"/>
      <c r="F320" s="481"/>
      <c r="G320" s="481"/>
      <c r="H320" s="481"/>
      <c r="I320" s="481"/>
      <c r="J320" s="481"/>
      <c r="K320" s="481"/>
    </row>
    <row r="321" spans="3:11" s="183" customFormat="1" ht="12">
      <c r="C321" s="481"/>
      <c r="D321" s="481"/>
      <c r="E321" s="481"/>
      <c r="F321" s="481"/>
      <c r="G321" s="481"/>
      <c r="H321" s="481"/>
      <c r="I321" s="481"/>
      <c r="J321" s="481"/>
      <c r="K321" s="481"/>
    </row>
    <row r="322" spans="3:11" s="183" customFormat="1" ht="12">
      <c r="C322" s="481"/>
      <c r="D322" s="481"/>
      <c r="E322" s="481"/>
      <c r="F322" s="481"/>
      <c r="G322" s="481"/>
      <c r="H322" s="481"/>
      <c r="I322" s="481"/>
      <c r="J322" s="481"/>
      <c r="K322" s="481"/>
    </row>
    <row r="323" spans="3:11" s="183" customFormat="1" ht="12">
      <c r="C323" s="481"/>
      <c r="D323" s="481"/>
      <c r="E323" s="481"/>
      <c r="F323" s="481"/>
      <c r="G323" s="481"/>
      <c r="H323" s="481"/>
      <c r="I323" s="481"/>
      <c r="J323" s="481"/>
      <c r="K323" s="481"/>
    </row>
    <row r="324" spans="3:11" s="183" customFormat="1" ht="12">
      <c r="C324" s="481"/>
      <c r="D324" s="481"/>
      <c r="E324" s="481"/>
      <c r="F324" s="481"/>
      <c r="G324" s="481"/>
      <c r="H324" s="481"/>
      <c r="I324" s="481"/>
      <c r="J324" s="481"/>
      <c r="K324" s="481"/>
    </row>
    <row r="325" spans="3:11" s="183" customFormat="1" ht="12">
      <c r="C325" s="481"/>
      <c r="D325" s="481"/>
      <c r="E325" s="481"/>
      <c r="F325" s="481"/>
      <c r="G325" s="481"/>
      <c r="H325" s="481"/>
      <c r="I325" s="481"/>
      <c r="J325" s="481"/>
      <c r="K325" s="481"/>
    </row>
    <row r="326" spans="3:11" s="183" customFormat="1" ht="12">
      <c r="C326" s="481"/>
      <c r="D326" s="481"/>
      <c r="E326" s="481"/>
      <c r="F326" s="481"/>
      <c r="G326" s="481"/>
      <c r="H326" s="481"/>
      <c r="I326" s="481"/>
      <c r="J326" s="481"/>
      <c r="K326" s="481"/>
    </row>
    <row r="327" spans="3:11" s="183" customFormat="1" ht="12">
      <c r="C327" s="481"/>
      <c r="D327" s="481"/>
      <c r="E327" s="481"/>
      <c r="F327" s="481"/>
      <c r="G327" s="481"/>
      <c r="H327" s="481"/>
      <c r="I327" s="481"/>
      <c r="J327" s="481"/>
      <c r="K327" s="481"/>
    </row>
    <row r="328" spans="3:11" s="183" customFormat="1" ht="12">
      <c r="C328" s="481"/>
      <c r="D328" s="481"/>
      <c r="E328" s="481"/>
      <c r="F328" s="481"/>
      <c r="G328" s="481"/>
      <c r="H328" s="481"/>
      <c r="I328" s="481"/>
      <c r="J328" s="481"/>
      <c r="K328" s="481"/>
    </row>
    <row r="329" spans="3:11" s="183" customFormat="1" ht="12">
      <c r="C329" s="481"/>
      <c r="D329" s="481"/>
      <c r="E329" s="481"/>
      <c r="F329" s="481"/>
      <c r="G329" s="481"/>
      <c r="H329" s="481"/>
      <c r="I329" s="481"/>
      <c r="J329" s="481"/>
      <c r="K329" s="481"/>
    </row>
    <row r="330" spans="3:11" s="183" customFormat="1" ht="12">
      <c r="C330" s="481"/>
      <c r="D330" s="481"/>
      <c r="E330" s="481"/>
      <c r="F330" s="481"/>
      <c r="G330" s="481"/>
      <c r="H330" s="481"/>
      <c r="I330" s="481"/>
      <c r="J330" s="481"/>
      <c r="K330" s="481"/>
    </row>
    <row r="331" spans="3:11" s="183" customFormat="1" ht="12">
      <c r="C331" s="481"/>
      <c r="D331" s="481"/>
      <c r="E331" s="481"/>
      <c r="F331" s="481"/>
      <c r="G331" s="481"/>
      <c r="H331" s="481"/>
      <c r="I331" s="481"/>
      <c r="J331" s="481"/>
      <c r="K331" s="481"/>
    </row>
    <row r="332" spans="3:11" s="183" customFormat="1" ht="12">
      <c r="C332" s="481"/>
      <c r="D332" s="481"/>
      <c r="E332" s="481"/>
      <c r="F332" s="481"/>
      <c r="G332" s="481"/>
      <c r="H332" s="481"/>
      <c r="I332" s="481"/>
      <c r="J332" s="481"/>
      <c r="K332" s="481"/>
    </row>
    <row r="333" spans="3:11" s="183" customFormat="1" ht="12">
      <c r="C333" s="481"/>
      <c r="D333" s="481"/>
      <c r="E333" s="481"/>
      <c r="F333" s="481"/>
      <c r="G333" s="481"/>
      <c r="H333" s="481"/>
      <c r="I333" s="481"/>
      <c r="J333" s="481"/>
      <c r="K333" s="481"/>
    </row>
    <row r="334" spans="3:11" s="183" customFormat="1" ht="12">
      <c r="C334" s="481"/>
      <c r="D334" s="481"/>
      <c r="E334" s="481"/>
      <c r="F334" s="481"/>
      <c r="G334" s="481"/>
      <c r="H334" s="481"/>
      <c r="I334" s="481"/>
      <c r="J334" s="481"/>
      <c r="K334" s="481"/>
    </row>
    <row r="335" spans="3:11" s="183" customFormat="1" ht="12">
      <c r="C335" s="481"/>
      <c r="D335" s="481"/>
      <c r="E335" s="481"/>
      <c r="F335" s="481"/>
      <c r="G335" s="481"/>
      <c r="H335" s="481"/>
      <c r="I335" s="481"/>
      <c r="J335" s="481"/>
      <c r="K335" s="481"/>
    </row>
    <row r="336" spans="3:11" s="183" customFormat="1" ht="12">
      <c r="C336" s="481"/>
      <c r="D336" s="481"/>
      <c r="E336" s="481"/>
      <c r="F336" s="481"/>
      <c r="G336" s="481"/>
      <c r="H336" s="481"/>
      <c r="I336" s="481"/>
      <c r="J336" s="481"/>
      <c r="K336" s="481"/>
    </row>
    <row r="337" spans="3:11" s="183" customFormat="1" ht="12">
      <c r="C337" s="481"/>
      <c r="D337" s="481"/>
      <c r="E337" s="481"/>
      <c r="F337" s="481"/>
      <c r="G337" s="481"/>
      <c r="H337" s="481"/>
      <c r="I337" s="481"/>
      <c r="J337" s="481"/>
      <c r="K337" s="481"/>
    </row>
    <row r="338" spans="3:11" s="183" customFormat="1" ht="12">
      <c r="C338" s="481"/>
      <c r="D338" s="481"/>
      <c r="E338" s="481"/>
      <c r="F338" s="481"/>
      <c r="G338" s="481"/>
      <c r="H338" s="481"/>
      <c r="I338" s="481"/>
      <c r="J338" s="481"/>
      <c r="K338" s="481"/>
    </row>
    <row r="339" spans="3:11" s="183" customFormat="1" ht="12">
      <c r="C339" s="481"/>
      <c r="D339" s="481"/>
      <c r="E339" s="481"/>
      <c r="F339" s="481"/>
      <c r="G339" s="481"/>
      <c r="H339" s="481"/>
      <c r="I339" s="481"/>
      <c r="J339" s="481"/>
      <c r="K339" s="481"/>
    </row>
    <row r="340" spans="3:11" s="183" customFormat="1" ht="12">
      <c r="C340" s="481"/>
      <c r="D340" s="481"/>
      <c r="E340" s="481"/>
      <c r="F340" s="481"/>
      <c r="G340" s="481"/>
      <c r="H340" s="481"/>
      <c r="I340" s="481"/>
      <c r="J340" s="481"/>
      <c r="K340" s="481"/>
    </row>
    <row r="341" spans="3:11" s="183" customFormat="1" ht="12">
      <c r="C341" s="481"/>
      <c r="D341" s="481"/>
      <c r="E341" s="481"/>
      <c r="F341" s="481"/>
      <c r="G341" s="481"/>
      <c r="H341" s="481"/>
      <c r="I341" s="481"/>
      <c r="J341" s="481"/>
      <c r="K341" s="481"/>
    </row>
    <row r="342" spans="3:11" s="183" customFormat="1" ht="12">
      <c r="C342" s="481"/>
      <c r="D342" s="481"/>
      <c r="E342" s="481"/>
      <c r="F342" s="481"/>
      <c r="G342" s="481"/>
      <c r="H342" s="481"/>
      <c r="I342" s="481"/>
      <c r="J342" s="481"/>
      <c r="K342" s="481"/>
    </row>
    <row r="343" spans="3:11" s="183" customFormat="1" ht="12">
      <c r="C343" s="481"/>
      <c r="D343" s="481"/>
      <c r="E343" s="481"/>
      <c r="F343" s="481"/>
      <c r="G343" s="481"/>
      <c r="H343" s="481"/>
      <c r="I343" s="481"/>
      <c r="J343" s="481"/>
      <c r="K343" s="481"/>
    </row>
    <row r="344" spans="3:11" s="183" customFormat="1" ht="12">
      <c r="C344" s="481"/>
      <c r="D344" s="481"/>
      <c r="E344" s="481"/>
      <c r="F344" s="481"/>
      <c r="G344" s="481"/>
      <c r="H344" s="481"/>
      <c r="I344" s="481"/>
      <c r="J344" s="481"/>
      <c r="K344" s="481"/>
    </row>
    <row r="345" spans="3:11" s="183" customFormat="1" ht="12">
      <c r="C345" s="481"/>
      <c r="D345" s="481"/>
      <c r="E345" s="481"/>
      <c r="F345" s="481"/>
      <c r="G345" s="481"/>
      <c r="H345" s="481"/>
      <c r="I345" s="481"/>
      <c r="J345" s="481"/>
      <c r="K345" s="481"/>
    </row>
    <row r="346" spans="3:11" s="183" customFormat="1" ht="12">
      <c r="C346" s="481"/>
      <c r="D346" s="481"/>
      <c r="E346" s="481"/>
      <c r="F346" s="481"/>
      <c r="G346" s="481"/>
      <c r="H346" s="481"/>
      <c r="I346" s="481"/>
      <c r="J346" s="481"/>
      <c r="K346" s="481"/>
    </row>
    <row r="347" spans="3:11" s="183" customFormat="1" ht="12">
      <c r="C347" s="481"/>
      <c r="D347" s="481"/>
      <c r="E347" s="481"/>
      <c r="F347" s="481"/>
      <c r="G347" s="481"/>
      <c r="H347" s="481"/>
      <c r="I347" s="481"/>
      <c r="J347" s="481"/>
      <c r="K347" s="481"/>
    </row>
    <row r="348" spans="3:11" s="183" customFormat="1" ht="12">
      <c r="C348" s="481"/>
      <c r="D348" s="481"/>
      <c r="E348" s="481"/>
      <c r="F348" s="481"/>
      <c r="G348" s="481"/>
      <c r="H348" s="481"/>
      <c r="I348" s="481"/>
      <c r="J348" s="481"/>
      <c r="K348" s="481"/>
    </row>
    <row r="349" spans="3:11" s="183" customFormat="1" ht="12">
      <c r="C349" s="481"/>
      <c r="D349" s="481"/>
      <c r="E349" s="481"/>
      <c r="F349" s="481"/>
      <c r="G349" s="481"/>
      <c r="H349" s="481"/>
      <c r="I349" s="481"/>
      <c r="J349" s="481"/>
      <c r="K349" s="481"/>
    </row>
    <row r="350" spans="3:11" s="183" customFormat="1" ht="12">
      <c r="C350" s="481"/>
      <c r="D350" s="481"/>
      <c r="E350" s="481"/>
      <c r="F350" s="481"/>
      <c r="G350" s="481"/>
      <c r="H350" s="481"/>
      <c r="I350" s="481"/>
      <c r="J350" s="481"/>
      <c r="K350" s="481"/>
    </row>
    <row r="351" spans="3:11" s="183" customFormat="1" ht="12">
      <c r="C351" s="481"/>
      <c r="D351" s="481"/>
      <c r="E351" s="481"/>
      <c r="F351" s="481"/>
      <c r="G351" s="481"/>
      <c r="H351" s="481"/>
      <c r="I351" s="481"/>
      <c r="J351" s="481"/>
      <c r="K351" s="481"/>
    </row>
    <row r="352" spans="3:11" s="183" customFormat="1" ht="12">
      <c r="C352" s="481"/>
      <c r="D352" s="481"/>
      <c r="E352" s="481"/>
      <c r="F352" s="481"/>
      <c r="G352" s="481"/>
      <c r="H352" s="481"/>
      <c r="I352" s="481"/>
      <c r="J352" s="481"/>
      <c r="K352" s="481"/>
    </row>
    <row r="353" spans="3:11" s="183" customFormat="1" ht="12">
      <c r="C353" s="481"/>
      <c r="D353" s="481"/>
      <c r="E353" s="481"/>
      <c r="F353" s="481"/>
      <c r="G353" s="481"/>
      <c r="H353" s="481"/>
      <c r="I353" s="481"/>
      <c r="J353" s="481"/>
      <c r="K353" s="481"/>
    </row>
    <row r="354" spans="3:11" s="183" customFormat="1" ht="12">
      <c r="C354" s="481"/>
      <c r="D354" s="481"/>
      <c r="E354" s="481"/>
      <c r="F354" s="481"/>
      <c r="G354" s="481"/>
      <c r="H354" s="481"/>
      <c r="I354" s="481"/>
      <c r="J354" s="481"/>
      <c r="K354" s="481"/>
    </row>
    <row r="355" spans="3:11" s="183" customFormat="1" ht="12">
      <c r="C355" s="481"/>
      <c r="D355" s="481"/>
      <c r="E355" s="481"/>
      <c r="F355" s="481"/>
      <c r="G355" s="481"/>
      <c r="H355" s="481"/>
      <c r="I355" s="481"/>
      <c r="J355" s="481"/>
      <c r="K355" s="481"/>
    </row>
    <row r="356" spans="3:11" s="183" customFormat="1" ht="12">
      <c r="C356" s="481"/>
      <c r="D356" s="481"/>
      <c r="E356" s="481"/>
      <c r="F356" s="481"/>
      <c r="G356" s="481"/>
      <c r="H356" s="481"/>
      <c r="I356" s="481"/>
      <c r="J356" s="481"/>
      <c r="K356" s="481"/>
    </row>
    <row r="357" spans="3:11" s="183" customFormat="1" ht="12">
      <c r="C357" s="481"/>
      <c r="D357" s="481"/>
      <c r="E357" s="481"/>
      <c r="F357" s="481"/>
      <c r="G357" s="481"/>
      <c r="H357" s="481"/>
      <c r="I357" s="481"/>
      <c r="J357" s="481"/>
      <c r="K357" s="481"/>
    </row>
    <row r="358" spans="3:11" s="183" customFormat="1" ht="12">
      <c r="C358" s="481"/>
      <c r="D358" s="481"/>
      <c r="E358" s="481"/>
      <c r="F358" s="481"/>
      <c r="G358" s="481"/>
      <c r="H358" s="481"/>
      <c r="I358" s="481"/>
      <c r="J358" s="481"/>
      <c r="K358" s="481"/>
    </row>
    <row r="359" spans="3:11" s="183" customFormat="1" ht="12">
      <c r="C359" s="481"/>
      <c r="D359" s="481"/>
      <c r="E359" s="481"/>
      <c r="F359" s="481"/>
      <c r="G359" s="481"/>
      <c r="H359" s="481"/>
      <c r="I359" s="481"/>
      <c r="J359" s="481"/>
      <c r="K359" s="481"/>
    </row>
    <row r="360" spans="3:11" s="183" customFormat="1" ht="12">
      <c r="C360" s="481"/>
      <c r="D360" s="481"/>
      <c r="E360" s="481"/>
      <c r="F360" s="481"/>
      <c r="G360" s="481"/>
      <c r="H360" s="481"/>
      <c r="I360" s="481"/>
      <c r="J360" s="481"/>
      <c r="K360" s="481"/>
    </row>
    <row r="361" spans="3:11" s="183" customFormat="1" ht="12">
      <c r="C361" s="481"/>
      <c r="D361" s="481"/>
      <c r="E361" s="481"/>
      <c r="F361" s="481"/>
      <c r="G361" s="481"/>
      <c r="H361" s="481"/>
      <c r="I361" s="481"/>
      <c r="J361" s="481"/>
      <c r="K361" s="481"/>
    </row>
    <row r="362" spans="3:11" s="183" customFormat="1" ht="12">
      <c r="C362" s="481"/>
      <c r="D362" s="481"/>
      <c r="E362" s="481"/>
      <c r="F362" s="481"/>
      <c r="G362" s="481"/>
      <c r="H362" s="481"/>
      <c r="I362" s="481"/>
      <c r="J362" s="481"/>
      <c r="K362" s="481"/>
    </row>
    <row r="363" spans="3:11" s="183" customFormat="1" ht="12">
      <c r="C363" s="481"/>
      <c r="D363" s="481"/>
      <c r="E363" s="481"/>
      <c r="F363" s="481"/>
      <c r="G363" s="481"/>
      <c r="H363" s="481"/>
      <c r="I363" s="481"/>
      <c r="J363" s="481"/>
      <c r="K363" s="481"/>
    </row>
    <row r="364" spans="3:11" s="183" customFormat="1" ht="12">
      <c r="C364" s="481"/>
      <c r="D364" s="481"/>
      <c r="E364" s="481"/>
      <c r="F364" s="481"/>
      <c r="G364" s="481"/>
      <c r="H364" s="481"/>
      <c r="I364" s="481"/>
      <c r="J364" s="481"/>
      <c r="K364" s="481"/>
    </row>
    <row r="365" spans="3:11" s="183" customFormat="1" ht="12">
      <c r="C365" s="481"/>
      <c r="D365" s="481"/>
      <c r="E365" s="481"/>
      <c r="F365" s="481"/>
      <c r="G365" s="481"/>
      <c r="H365" s="481"/>
      <c r="I365" s="481"/>
      <c r="J365" s="481"/>
      <c r="K365" s="481"/>
    </row>
    <row r="366" spans="3:11" s="183" customFormat="1" ht="12">
      <c r="C366" s="481"/>
      <c r="D366" s="481"/>
      <c r="E366" s="481"/>
      <c r="F366" s="481"/>
      <c r="G366" s="481"/>
      <c r="H366" s="481"/>
      <c r="I366" s="481"/>
      <c r="J366" s="481"/>
      <c r="K366" s="481"/>
    </row>
    <row r="367" spans="3:11" s="183" customFormat="1" ht="12">
      <c r="C367" s="481"/>
      <c r="D367" s="481"/>
      <c r="E367" s="481"/>
      <c r="F367" s="481"/>
      <c r="G367" s="481"/>
      <c r="H367" s="481"/>
      <c r="I367" s="481"/>
      <c r="J367" s="481"/>
      <c r="K367" s="481"/>
    </row>
    <row r="368" spans="3:11" s="183" customFormat="1" ht="12">
      <c r="C368" s="481"/>
      <c r="D368" s="481"/>
      <c r="E368" s="481"/>
      <c r="F368" s="481"/>
      <c r="G368" s="481"/>
      <c r="H368" s="481"/>
      <c r="I368" s="481"/>
      <c r="J368" s="481"/>
      <c r="K368" s="481"/>
    </row>
    <row r="369" spans="3:11" s="183" customFormat="1" ht="12">
      <c r="C369" s="481"/>
      <c r="D369" s="481"/>
      <c r="E369" s="481"/>
      <c r="F369" s="481"/>
      <c r="G369" s="481"/>
      <c r="H369" s="481"/>
      <c r="I369" s="481"/>
      <c r="J369" s="481"/>
      <c r="K369" s="481"/>
    </row>
    <row r="370" spans="3:11" s="183" customFormat="1" ht="12">
      <c r="C370" s="481"/>
      <c r="D370" s="481"/>
      <c r="E370" s="481"/>
      <c r="F370" s="481"/>
      <c r="G370" s="481"/>
      <c r="H370" s="481"/>
      <c r="I370" s="481"/>
      <c r="J370" s="481"/>
      <c r="K370" s="481"/>
    </row>
    <row r="371" spans="3:11" s="183" customFormat="1" ht="12">
      <c r="C371" s="481"/>
      <c r="D371" s="481"/>
      <c r="E371" s="481"/>
      <c r="F371" s="481"/>
      <c r="G371" s="481"/>
      <c r="H371" s="481"/>
      <c r="I371" s="481"/>
      <c r="J371" s="481"/>
      <c r="K371" s="481"/>
    </row>
    <row r="372" spans="3:11" s="183" customFormat="1" ht="12">
      <c r="C372" s="481"/>
      <c r="D372" s="481"/>
      <c r="E372" s="481"/>
      <c r="F372" s="481"/>
      <c r="G372" s="481"/>
      <c r="H372" s="481"/>
      <c r="I372" s="481"/>
      <c r="J372" s="481"/>
      <c r="K372" s="481"/>
    </row>
    <row r="373" spans="3:11" s="183" customFormat="1" ht="12">
      <c r="C373" s="481"/>
      <c r="D373" s="481"/>
      <c r="E373" s="481"/>
      <c r="F373" s="481"/>
      <c r="G373" s="481"/>
      <c r="H373" s="481"/>
      <c r="I373" s="481"/>
      <c r="J373" s="481"/>
      <c r="K373" s="481"/>
    </row>
    <row r="374" spans="3:11" s="183" customFormat="1" ht="12">
      <c r="C374" s="481"/>
      <c r="D374" s="481"/>
      <c r="E374" s="481"/>
      <c r="F374" s="481"/>
      <c r="G374" s="481"/>
      <c r="H374" s="481"/>
      <c r="I374" s="481"/>
      <c r="J374" s="481"/>
      <c r="K374" s="481"/>
    </row>
    <row r="375" spans="3:11" s="183" customFormat="1" ht="12">
      <c r="C375" s="481"/>
      <c r="D375" s="481"/>
      <c r="E375" s="481"/>
      <c r="F375" s="481"/>
      <c r="G375" s="481"/>
      <c r="H375" s="481"/>
      <c r="I375" s="481"/>
      <c r="J375" s="481"/>
      <c r="K375" s="481"/>
    </row>
    <row r="376" spans="3:11" s="183" customFormat="1" ht="12">
      <c r="C376" s="481"/>
      <c r="D376" s="481"/>
      <c r="E376" s="481"/>
      <c r="F376" s="481"/>
      <c r="G376" s="481"/>
      <c r="H376" s="481"/>
      <c r="I376" s="481"/>
      <c r="J376" s="481"/>
      <c r="K376" s="481"/>
    </row>
    <row r="377" spans="3:11" s="183" customFormat="1" ht="12">
      <c r="C377" s="481"/>
      <c r="D377" s="481"/>
      <c r="E377" s="481"/>
      <c r="F377" s="481"/>
      <c r="G377" s="481"/>
      <c r="H377" s="481"/>
      <c r="I377" s="481"/>
      <c r="J377" s="481"/>
      <c r="K377" s="481"/>
    </row>
    <row r="378" spans="3:11" s="183" customFormat="1" ht="12">
      <c r="C378" s="481"/>
      <c r="D378" s="481"/>
      <c r="E378" s="481"/>
      <c r="F378" s="481"/>
      <c r="G378" s="481"/>
      <c r="H378" s="481"/>
      <c r="I378" s="481"/>
      <c r="J378" s="481"/>
      <c r="K378" s="481"/>
    </row>
    <row r="379" spans="3:11" s="183" customFormat="1" ht="12">
      <c r="C379" s="481"/>
      <c r="D379" s="481"/>
      <c r="E379" s="481"/>
      <c r="F379" s="481"/>
      <c r="G379" s="481"/>
      <c r="H379" s="481"/>
      <c r="I379" s="481"/>
      <c r="J379" s="481"/>
      <c r="K379" s="481"/>
    </row>
    <row r="380" spans="3:11" s="183" customFormat="1" ht="12">
      <c r="C380" s="481"/>
      <c r="D380" s="481"/>
      <c r="E380" s="481"/>
      <c r="F380" s="481"/>
      <c r="G380" s="481"/>
      <c r="H380" s="481"/>
      <c r="I380" s="481"/>
      <c r="J380" s="481"/>
      <c r="K380" s="481"/>
    </row>
    <row r="381" spans="3:11" s="183" customFormat="1" ht="12">
      <c r="C381" s="481"/>
      <c r="D381" s="481"/>
      <c r="E381" s="481"/>
      <c r="F381" s="481"/>
      <c r="G381" s="481"/>
      <c r="H381" s="481"/>
      <c r="I381" s="481"/>
      <c r="J381" s="481"/>
      <c r="K381" s="481"/>
    </row>
    <row r="382" spans="3:11" s="183" customFormat="1" ht="12">
      <c r="C382" s="481"/>
      <c r="D382" s="481"/>
      <c r="E382" s="481"/>
      <c r="F382" s="481"/>
      <c r="G382" s="481"/>
      <c r="H382" s="481"/>
      <c r="I382" s="481"/>
      <c r="J382" s="481"/>
      <c r="K382" s="481"/>
    </row>
    <row r="383" spans="3:11" s="183" customFormat="1" ht="12">
      <c r="C383" s="481"/>
      <c r="D383" s="481"/>
      <c r="E383" s="481"/>
      <c r="F383" s="481"/>
      <c r="G383" s="481"/>
      <c r="H383" s="481"/>
      <c r="I383" s="481"/>
      <c r="J383" s="481"/>
      <c r="K383" s="481"/>
    </row>
    <row r="384" spans="3:11" s="183" customFormat="1" ht="12">
      <c r="C384" s="481"/>
      <c r="D384" s="481"/>
      <c r="E384" s="481"/>
      <c r="F384" s="481"/>
      <c r="G384" s="481"/>
      <c r="H384" s="481"/>
      <c r="I384" s="481"/>
      <c r="J384" s="481"/>
      <c r="K384" s="481"/>
    </row>
    <row r="385" spans="3:11" s="183" customFormat="1" ht="12">
      <c r="C385" s="481"/>
      <c r="D385" s="481"/>
      <c r="E385" s="481"/>
      <c r="F385" s="481"/>
      <c r="G385" s="481"/>
      <c r="H385" s="481"/>
      <c r="I385" s="481"/>
      <c r="J385" s="481"/>
      <c r="K385" s="481"/>
    </row>
    <row r="386" spans="3:11" s="183" customFormat="1" ht="12">
      <c r="C386" s="481"/>
      <c r="D386" s="481"/>
      <c r="E386" s="481"/>
      <c r="F386" s="481"/>
      <c r="G386" s="481"/>
      <c r="H386" s="481"/>
      <c r="I386" s="481"/>
      <c r="J386" s="481"/>
      <c r="K386" s="481"/>
    </row>
    <row r="387" spans="3:11" s="183" customFormat="1" ht="12">
      <c r="C387" s="481"/>
      <c r="D387" s="481"/>
      <c r="E387" s="481"/>
      <c r="F387" s="481"/>
      <c r="G387" s="481"/>
      <c r="H387" s="481"/>
      <c r="I387" s="481"/>
      <c r="J387" s="481"/>
      <c r="K387" s="481"/>
    </row>
    <row r="388" spans="3:11" s="183" customFormat="1" ht="12">
      <c r="C388" s="481"/>
      <c r="D388" s="481"/>
      <c r="E388" s="481"/>
      <c r="F388" s="481"/>
      <c r="G388" s="481"/>
      <c r="H388" s="481"/>
      <c r="I388" s="481"/>
      <c r="J388" s="481"/>
      <c r="K388" s="481"/>
    </row>
    <row r="389" spans="3:11" s="183" customFormat="1" ht="12">
      <c r="C389" s="481"/>
      <c r="D389" s="481"/>
      <c r="E389" s="481"/>
      <c r="F389" s="481"/>
      <c r="G389" s="481"/>
      <c r="H389" s="481"/>
      <c r="I389" s="481"/>
      <c r="J389" s="481"/>
      <c r="K389" s="481"/>
    </row>
    <row r="390" spans="3:11" s="183" customFormat="1" ht="12">
      <c r="C390" s="481"/>
      <c r="D390" s="481"/>
      <c r="E390" s="481"/>
      <c r="F390" s="481"/>
      <c r="G390" s="481"/>
      <c r="H390" s="481"/>
      <c r="I390" s="481"/>
      <c r="J390" s="481"/>
      <c r="K390" s="481"/>
    </row>
    <row r="391" spans="3:11" s="183" customFormat="1" ht="12">
      <c r="C391" s="481"/>
      <c r="D391" s="481"/>
      <c r="E391" s="481"/>
      <c r="F391" s="481"/>
      <c r="G391" s="481"/>
      <c r="H391" s="481"/>
      <c r="I391" s="481"/>
      <c r="J391" s="481"/>
      <c r="K391" s="481"/>
    </row>
    <row r="392" spans="3:11" s="183" customFormat="1" ht="12">
      <c r="C392" s="481"/>
      <c r="D392" s="481"/>
      <c r="E392" s="481"/>
      <c r="F392" s="481"/>
      <c r="G392" s="481"/>
      <c r="H392" s="481"/>
      <c r="I392" s="481"/>
      <c r="J392" s="481"/>
      <c r="K392" s="481"/>
    </row>
    <row r="393" spans="3:11" s="183" customFormat="1" ht="12">
      <c r="C393" s="481"/>
      <c r="D393" s="481"/>
      <c r="E393" s="481"/>
      <c r="F393" s="481"/>
      <c r="G393" s="481"/>
      <c r="H393" s="481"/>
      <c r="I393" s="481"/>
      <c r="J393" s="481"/>
      <c r="K393" s="481"/>
    </row>
    <row r="394" spans="3:11" s="183" customFormat="1" ht="12">
      <c r="C394" s="481"/>
      <c r="D394" s="481"/>
      <c r="E394" s="481"/>
      <c r="F394" s="481"/>
      <c r="G394" s="481"/>
      <c r="H394" s="481"/>
      <c r="I394" s="481"/>
      <c r="J394" s="481"/>
      <c r="K394" s="481"/>
    </row>
    <row r="395" spans="3:11" s="183" customFormat="1" ht="12">
      <c r="C395" s="481"/>
      <c r="D395" s="481"/>
      <c r="E395" s="481"/>
      <c r="F395" s="481"/>
      <c r="G395" s="481"/>
      <c r="H395" s="481"/>
      <c r="I395" s="481"/>
      <c r="J395" s="481"/>
      <c r="K395" s="481"/>
    </row>
    <row r="396" spans="3:11" s="183" customFormat="1" ht="12">
      <c r="C396" s="481"/>
      <c r="D396" s="481"/>
      <c r="E396" s="481"/>
      <c r="F396" s="481"/>
      <c r="G396" s="481"/>
      <c r="H396" s="481"/>
      <c r="I396" s="481"/>
      <c r="J396" s="481"/>
      <c r="K396" s="481"/>
    </row>
    <row r="397" spans="3:11" s="183" customFormat="1" ht="12">
      <c r="C397" s="481"/>
      <c r="D397" s="481"/>
      <c r="E397" s="481"/>
      <c r="F397" s="481"/>
      <c r="G397" s="481"/>
      <c r="H397" s="481"/>
      <c r="I397" s="481"/>
      <c r="J397" s="481"/>
      <c r="K397" s="481"/>
    </row>
    <row r="398" spans="3:11" s="183" customFormat="1" ht="12">
      <c r="C398" s="481"/>
      <c r="D398" s="481"/>
      <c r="E398" s="481"/>
      <c r="F398" s="481"/>
      <c r="G398" s="481"/>
      <c r="H398" s="481"/>
      <c r="I398" s="481"/>
      <c r="J398" s="481"/>
      <c r="K398" s="481"/>
    </row>
    <row r="399" spans="3:11" s="183" customFormat="1" ht="12">
      <c r="C399" s="481"/>
      <c r="D399" s="481"/>
      <c r="E399" s="481"/>
      <c r="F399" s="481"/>
      <c r="G399" s="481"/>
      <c r="H399" s="481"/>
      <c r="I399" s="481"/>
      <c r="J399" s="481"/>
      <c r="K399" s="481"/>
    </row>
    <row r="400" spans="3:11" s="183" customFormat="1" ht="12">
      <c r="C400" s="481"/>
      <c r="D400" s="481"/>
      <c r="E400" s="481"/>
      <c r="F400" s="481"/>
      <c r="G400" s="481"/>
      <c r="H400" s="481"/>
      <c r="I400" s="481"/>
      <c r="J400" s="481"/>
      <c r="K400" s="481"/>
    </row>
    <row r="401" spans="3:11" s="183" customFormat="1" ht="12">
      <c r="C401" s="481"/>
      <c r="D401" s="481"/>
      <c r="E401" s="481"/>
      <c r="F401" s="481"/>
      <c r="G401" s="481"/>
      <c r="H401" s="481"/>
      <c r="I401" s="481"/>
      <c r="J401" s="481"/>
      <c r="K401" s="481"/>
    </row>
    <row r="402" spans="3:11" s="183" customFormat="1" ht="12">
      <c r="C402" s="481"/>
      <c r="D402" s="481"/>
      <c r="E402" s="481"/>
      <c r="F402" s="481"/>
      <c r="G402" s="481"/>
      <c r="H402" s="481"/>
      <c r="I402" s="481"/>
      <c r="J402" s="481"/>
      <c r="K402" s="481"/>
    </row>
    <row r="403" spans="3:11" s="183" customFormat="1" ht="12">
      <c r="C403" s="481"/>
      <c r="D403" s="481"/>
      <c r="E403" s="481"/>
      <c r="F403" s="481"/>
      <c r="G403" s="481"/>
      <c r="H403" s="481"/>
      <c r="I403" s="481"/>
      <c r="J403" s="481"/>
      <c r="K403" s="481"/>
    </row>
    <row r="404" spans="3:11" s="183" customFormat="1" ht="12">
      <c r="C404" s="481"/>
      <c r="D404" s="481"/>
      <c r="E404" s="481"/>
      <c r="F404" s="481"/>
      <c r="G404" s="481"/>
      <c r="H404" s="481"/>
      <c r="I404" s="481"/>
      <c r="J404" s="481"/>
      <c r="K404" s="481"/>
    </row>
    <row r="405" spans="3:11" s="183" customFormat="1" ht="12">
      <c r="C405" s="481"/>
      <c r="D405" s="481"/>
      <c r="E405" s="481"/>
      <c r="F405" s="481"/>
      <c r="G405" s="481"/>
      <c r="H405" s="481"/>
      <c r="I405" s="481"/>
      <c r="J405" s="481"/>
      <c r="K405" s="481"/>
    </row>
    <row r="406" spans="3:11" s="183" customFormat="1" ht="12">
      <c r="C406" s="481"/>
      <c r="D406" s="481"/>
      <c r="E406" s="481"/>
      <c r="F406" s="481"/>
      <c r="G406" s="481"/>
      <c r="H406" s="481"/>
      <c r="I406" s="481"/>
      <c r="J406" s="481"/>
      <c r="K406" s="481"/>
    </row>
    <row r="407" spans="3:11" s="183" customFormat="1" ht="12">
      <c r="C407" s="481"/>
      <c r="D407" s="481"/>
      <c r="E407" s="481"/>
      <c r="F407" s="481"/>
      <c r="G407" s="481"/>
      <c r="H407" s="481"/>
      <c r="I407" s="481"/>
      <c r="J407" s="481"/>
      <c r="K407" s="481"/>
    </row>
    <row r="408" spans="3:11" s="183" customFormat="1" ht="12">
      <c r="C408" s="481"/>
      <c r="D408" s="481"/>
      <c r="E408" s="481"/>
      <c r="F408" s="481"/>
      <c r="G408" s="481"/>
      <c r="H408" s="481"/>
      <c r="I408" s="481"/>
      <c r="J408" s="481"/>
      <c r="K408" s="481"/>
    </row>
    <row r="409" spans="3:11" s="183" customFormat="1" ht="12">
      <c r="C409" s="481"/>
      <c r="D409" s="481"/>
      <c r="E409" s="481"/>
      <c r="F409" s="481"/>
      <c r="G409" s="481"/>
      <c r="H409" s="481"/>
      <c r="I409" s="481"/>
      <c r="J409" s="481"/>
      <c r="K409" s="481"/>
    </row>
    <row r="410" spans="3:11" s="183" customFormat="1" ht="12">
      <c r="C410" s="481"/>
      <c r="D410" s="481"/>
      <c r="E410" s="481"/>
      <c r="F410" s="481"/>
      <c r="G410" s="481"/>
      <c r="H410" s="481"/>
      <c r="I410" s="481"/>
      <c r="J410" s="481"/>
      <c r="K410" s="481"/>
    </row>
    <row r="411" spans="3:11" s="183" customFormat="1" ht="12">
      <c r="C411" s="481"/>
      <c r="D411" s="481"/>
      <c r="E411" s="481"/>
      <c r="F411" s="481"/>
      <c r="G411" s="481"/>
      <c r="H411" s="481"/>
      <c r="I411" s="481"/>
      <c r="J411" s="481"/>
      <c r="K411" s="481"/>
    </row>
    <row r="412" spans="3:11" s="183" customFormat="1" ht="12">
      <c r="C412" s="481"/>
      <c r="D412" s="481"/>
      <c r="E412" s="481"/>
      <c r="F412" s="481"/>
      <c r="G412" s="481"/>
      <c r="H412" s="481"/>
      <c r="I412" s="481"/>
      <c r="J412" s="481"/>
      <c r="K412" s="481"/>
    </row>
    <row r="413" spans="3:11" s="183" customFormat="1" ht="12">
      <c r="C413" s="481"/>
      <c r="D413" s="481"/>
      <c r="E413" s="481"/>
      <c r="F413" s="481"/>
      <c r="G413" s="481"/>
      <c r="H413" s="481"/>
      <c r="I413" s="481"/>
      <c r="J413" s="481"/>
      <c r="K413" s="481"/>
    </row>
    <row r="414" spans="3:11" s="183" customFormat="1" ht="12">
      <c r="C414" s="481"/>
      <c r="D414" s="481"/>
      <c r="E414" s="481"/>
      <c r="F414" s="481"/>
      <c r="G414" s="481"/>
      <c r="H414" s="481"/>
      <c r="I414" s="481"/>
      <c r="J414" s="481"/>
      <c r="K414" s="481"/>
    </row>
    <row r="415" spans="3:11" s="183" customFormat="1" ht="12">
      <c r="C415" s="481"/>
      <c r="D415" s="481"/>
      <c r="E415" s="481"/>
      <c r="F415" s="481"/>
      <c r="G415" s="481"/>
      <c r="H415" s="481"/>
      <c r="I415" s="481"/>
      <c r="J415" s="481"/>
      <c r="K415" s="481"/>
    </row>
    <row r="416" spans="3:11" s="183" customFormat="1" ht="12">
      <c r="C416" s="481"/>
      <c r="D416" s="481"/>
      <c r="E416" s="481"/>
      <c r="F416" s="481"/>
      <c r="G416" s="481"/>
      <c r="H416" s="481"/>
      <c r="I416" s="481"/>
      <c r="J416" s="481"/>
      <c r="K416" s="481"/>
    </row>
    <row r="417" spans="3:11" s="183" customFormat="1" ht="12">
      <c r="C417" s="481"/>
      <c r="D417" s="481"/>
      <c r="E417" s="481"/>
      <c r="F417" s="481"/>
      <c r="G417" s="481"/>
      <c r="H417" s="481"/>
      <c r="I417" s="481"/>
      <c r="J417" s="481"/>
      <c r="K417" s="481"/>
    </row>
    <row r="418" spans="3:11" s="183" customFormat="1" ht="12">
      <c r="C418" s="481"/>
      <c r="D418" s="481"/>
      <c r="E418" s="481"/>
      <c r="F418" s="481"/>
      <c r="G418" s="481"/>
      <c r="H418" s="481"/>
      <c r="I418" s="481"/>
      <c r="J418" s="481"/>
      <c r="K418" s="481"/>
    </row>
    <row r="419" spans="3:11" s="183" customFormat="1" ht="12">
      <c r="C419" s="481"/>
      <c r="D419" s="481"/>
      <c r="E419" s="481"/>
      <c r="F419" s="481"/>
      <c r="G419" s="481"/>
      <c r="H419" s="481"/>
      <c r="I419" s="481"/>
      <c r="J419" s="481"/>
      <c r="K419" s="481"/>
    </row>
    <row r="420" spans="3:11" s="183" customFormat="1" ht="12">
      <c r="C420" s="481"/>
      <c r="D420" s="481"/>
      <c r="E420" s="481"/>
      <c r="F420" s="481"/>
      <c r="G420" s="481"/>
      <c r="H420" s="481"/>
      <c r="I420" s="481"/>
      <c r="J420" s="481"/>
      <c r="K420" s="481"/>
    </row>
    <row r="421" spans="3:11" s="183" customFormat="1" ht="12">
      <c r="C421" s="481"/>
      <c r="D421" s="481"/>
      <c r="E421" s="481"/>
      <c r="F421" s="481"/>
      <c r="G421" s="481"/>
      <c r="H421" s="481"/>
      <c r="I421" s="481"/>
      <c r="J421" s="481"/>
      <c r="K421" s="481"/>
    </row>
    <row r="422" spans="3:11" s="183" customFormat="1" ht="12">
      <c r="C422" s="481"/>
      <c r="D422" s="481"/>
      <c r="E422" s="481"/>
      <c r="F422" s="481"/>
      <c r="G422" s="481"/>
      <c r="H422" s="481"/>
      <c r="I422" s="481"/>
      <c r="J422" s="481"/>
      <c r="K422" s="481"/>
    </row>
    <row r="423" spans="3:11" s="183" customFormat="1" ht="12">
      <c r="C423" s="481"/>
      <c r="D423" s="481"/>
      <c r="E423" s="481"/>
      <c r="F423" s="481"/>
      <c r="G423" s="481"/>
      <c r="H423" s="481"/>
      <c r="I423" s="481"/>
      <c r="J423" s="481"/>
      <c r="K423" s="481"/>
    </row>
    <row r="424" spans="3:11" s="183" customFormat="1" ht="12">
      <c r="C424" s="481"/>
      <c r="D424" s="481"/>
      <c r="E424" s="481"/>
      <c r="F424" s="481"/>
      <c r="G424" s="481"/>
      <c r="H424" s="481"/>
      <c r="I424" s="481"/>
      <c r="J424" s="481"/>
      <c r="K424" s="481"/>
    </row>
    <row r="425" spans="3:11" s="183" customFormat="1" ht="12">
      <c r="C425" s="481"/>
      <c r="D425" s="481"/>
      <c r="E425" s="481"/>
      <c r="F425" s="481"/>
      <c r="G425" s="481"/>
      <c r="H425" s="481"/>
      <c r="I425" s="481"/>
      <c r="J425" s="481"/>
      <c r="K425" s="481"/>
    </row>
    <row r="426" spans="3:11" s="183" customFormat="1" ht="12">
      <c r="C426" s="481"/>
      <c r="D426" s="481"/>
      <c r="E426" s="481"/>
      <c r="F426" s="481"/>
      <c r="G426" s="481"/>
      <c r="H426" s="481"/>
      <c r="I426" s="481"/>
      <c r="J426" s="481"/>
      <c r="K426" s="481"/>
    </row>
    <row r="427" spans="3:11" s="183" customFormat="1" ht="12">
      <c r="C427" s="481"/>
      <c r="D427" s="481"/>
      <c r="E427" s="481"/>
      <c r="F427" s="481"/>
      <c r="G427" s="481"/>
      <c r="H427" s="481"/>
      <c r="I427" s="481"/>
      <c r="J427" s="481"/>
      <c r="K427" s="481"/>
    </row>
    <row r="428" spans="3:11" s="183" customFormat="1" ht="12">
      <c r="C428" s="481"/>
      <c r="D428" s="481"/>
      <c r="E428" s="481"/>
      <c r="F428" s="481"/>
      <c r="G428" s="481"/>
      <c r="H428" s="481"/>
      <c r="I428" s="481"/>
      <c r="J428" s="481"/>
      <c r="K428" s="481"/>
    </row>
    <row r="429" spans="3:11" s="183" customFormat="1" ht="12">
      <c r="C429" s="481"/>
      <c r="D429" s="481"/>
      <c r="E429" s="481"/>
      <c r="F429" s="481"/>
      <c r="G429" s="481"/>
      <c r="H429" s="481"/>
      <c r="I429" s="481"/>
      <c r="J429" s="481"/>
      <c r="K429" s="481"/>
    </row>
    <row r="430" spans="3:11" s="183" customFormat="1" ht="12">
      <c r="C430" s="481"/>
      <c r="D430" s="481"/>
      <c r="E430" s="481"/>
      <c r="F430" s="481"/>
      <c r="G430" s="481"/>
      <c r="H430" s="481"/>
      <c r="I430" s="481"/>
      <c r="J430" s="481"/>
      <c r="K430" s="481"/>
    </row>
    <row r="431" spans="3:11" s="183" customFormat="1" ht="12">
      <c r="C431" s="481"/>
      <c r="D431" s="481"/>
      <c r="E431" s="481"/>
      <c r="F431" s="481"/>
      <c r="G431" s="481"/>
      <c r="H431" s="481"/>
      <c r="I431" s="481"/>
      <c r="J431" s="481"/>
      <c r="K431" s="481"/>
    </row>
    <row r="432" spans="3:11" s="183" customFormat="1" ht="12">
      <c r="C432" s="481"/>
      <c r="D432" s="481"/>
      <c r="E432" s="481"/>
      <c r="F432" s="481"/>
      <c r="G432" s="481"/>
      <c r="H432" s="481"/>
      <c r="I432" s="481"/>
      <c r="J432" s="481"/>
      <c r="K432" s="481"/>
    </row>
    <row r="433" spans="3:11" s="183" customFormat="1" ht="12">
      <c r="C433" s="481"/>
      <c r="D433" s="481"/>
      <c r="E433" s="481"/>
      <c r="F433" s="481"/>
      <c r="G433" s="481"/>
      <c r="H433" s="481"/>
      <c r="I433" s="481"/>
      <c r="J433" s="481"/>
      <c r="K433" s="481"/>
    </row>
    <row r="434" spans="3:11" s="183" customFormat="1" ht="12">
      <c r="C434" s="481"/>
      <c r="D434" s="481"/>
      <c r="E434" s="481"/>
      <c r="F434" s="481"/>
      <c r="G434" s="481"/>
      <c r="H434" s="481"/>
      <c r="I434" s="481"/>
      <c r="J434" s="481"/>
      <c r="K434" s="481"/>
    </row>
    <row r="435" spans="3:11" s="183" customFormat="1" ht="12">
      <c r="C435" s="481"/>
      <c r="D435" s="481"/>
      <c r="E435" s="481"/>
      <c r="F435" s="481"/>
      <c r="G435" s="481"/>
      <c r="H435" s="481"/>
      <c r="I435" s="481"/>
      <c r="J435" s="481"/>
      <c r="K435" s="481"/>
    </row>
    <row r="436" spans="3:11" s="183" customFormat="1" ht="12">
      <c r="C436" s="481"/>
      <c r="D436" s="481"/>
      <c r="E436" s="481"/>
      <c r="F436" s="481"/>
      <c r="G436" s="481"/>
      <c r="H436" s="481"/>
      <c r="I436" s="481"/>
      <c r="J436" s="481"/>
      <c r="K436" s="481"/>
    </row>
    <row r="437" spans="3:11" s="183" customFormat="1" ht="12">
      <c r="C437" s="481"/>
      <c r="D437" s="481"/>
      <c r="E437" s="481"/>
      <c r="F437" s="481"/>
      <c r="G437" s="481"/>
      <c r="H437" s="481"/>
      <c r="I437" s="481"/>
      <c r="J437" s="481"/>
      <c r="K437" s="481"/>
    </row>
    <row r="438" spans="3:11" s="183" customFormat="1" ht="12">
      <c r="C438" s="481"/>
      <c r="D438" s="481"/>
      <c r="E438" s="481"/>
      <c r="F438" s="481"/>
      <c r="G438" s="481"/>
      <c r="H438" s="481"/>
      <c r="I438" s="481"/>
      <c r="J438" s="481"/>
      <c r="K438" s="481"/>
    </row>
    <row r="439" spans="3:11" s="183" customFormat="1" ht="12">
      <c r="C439" s="481"/>
      <c r="D439" s="481"/>
      <c r="E439" s="481"/>
      <c r="F439" s="481"/>
      <c r="G439" s="481"/>
      <c r="H439" s="481"/>
      <c r="I439" s="481"/>
      <c r="J439" s="481"/>
      <c r="K439" s="481"/>
    </row>
    <row r="440" spans="3:11" s="183" customFormat="1" ht="12">
      <c r="C440" s="481"/>
      <c r="D440" s="481"/>
      <c r="E440" s="481"/>
      <c r="F440" s="481"/>
      <c r="G440" s="481"/>
      <c r="H440" s="481"/>
      <c r="I440" s="481"/>
      <c r="J440" s="481"/>
      <c r="K440" s="481"/>
    </row>
    <row r="441" spans="3:11" s="183" customFormat="1" ht="12">
      <c r="C441" s="481"/>
      <c r="D441" s="481"/>
      <c r="E441" s="481"/>
      <c r="F441" s="481"/>
      <c r="G441" s="481"/>
      <c r="H441" s="481"/>
      <c r="I441" s="481"/>
      <c r="J441" s="481"/>
      <c r="K441" s="481"/>
    </row>
    <row r="442" spans="3:11" s="183" customFormat="1" ht="12">
      <c r="C442" s="481"/>
      <c r="D442" s="481"/>
      <c r="E442" s="481"/>
      <c r="F442" s="481"/>
      <c r="G442" s="481"/>
      <c r="H442" s="481"/>
      <c r="I442" s="481"/>
      <c r="J442" s="481"/>
      <c r="K442" s="481"/>
    </row>
    <row r="443" spans="3:11" s="183" customFormat="1" ht="12">
      <c r="C443" s="481"/>
      <c r="D443" s="481"/>
      <c r="E443" s="481"/>
      <c r="F443" s="481"/>
      <c r="G443" s="481"/>
      <c r="H443" s="481"/>
      <c r="I443" s="481"/>
      <c r="J443" s="481"/>
      <c r="K443" s="481"/>
    </row>
    <row r="444" spans="3:11" s="183" customFormat="1" ht="12">
      <c r="C444" s="481"/>
      <c r="D444" s="481"/>
      <c r="E444" s="481"/>
      <c r="F444" s="481"/>
      <c r="G444" s="481"/>
      <c r="H444" s="481"/>
      <c r="I444" s="481"/>
      <c r="J444" s="481"/>
      <c r="K444" s="481"/>
    </row>
    <row r="445" spans="3:11" s="183" customFormat="1" ht="12">
      <c r="C445" s="481"/>
      <c r="D445" s="481"/>
      <c r="E445" s="481"/>
      <c r="F445" s="481"/>
      <c r="G445" s="481"/>
      <c r="H445" s="481"/>
      <c r="I445" s="481"/>
      <c r="J445" s="481"/>
      <c r="K445" s="481"/>
    </row>
    <row r="446" spans="3:11" s="183" customFormat="1" ht="12">
      <c r="C446" s="481"/>
      <c r="D446" s="481"/>
      <c r="E446" s="481"/>
      <c r="F446" s="481"/>
      <c r="G446" s="481"/>
      <c r="H446" s="481"/>
      <c r="I446" s="481"/>
      <c r="J446" s="481"/>
      <c r="K446" s="481"/>
    </row>
    <row r="447" spans="3:11" s="183" customFormat="1" ht="12">
      <c r="C447" s="481"/>
      <c r="D447" s="481"/>
      <c r="E447" s="481"/>
      <c r="F447" s="481"/>
      <c r="G447" s="481"/>
      <c r="H447" s="481"/>
      <c r="I447" s="481"/>
      <c r="J447" s="481"/>
      <c r="K447" s="481"/>
    </row>
    <row r="448" spans="3:11" s="183" customFormat="1" ht="12">
      <c r="C448" s="481"/>
      <c r="D448" s="481"/>
      <c r="E448" s="481"/>
      <c r="F448" s="481"/>
      <c r="G448" s="481"/>
      <c r="H448" s="481"/>
      <c r="I448" s="481"/>
      <c r="J448" s="481"/>
      <c r="K448" s="481"/>
    </row>
    <row r="449" spans="3:11" s="183" customFormat="1" ht="12">
      <c r="C449" s="481"/>
      <c r="D449" s="481"/>
      <c r="E449" s="481"/>
      <c r="F449" s="481"/>
      <c r="G449" s="481"/>
      <c r="H449" s="481"/>
      <c r="I449" s="481"/>
      <c r="J449" s="481"/>
      <c r="K449" s="481"/>
    </row>
    <row r="450" spans="3:11" s="183" customFormat="1" ht="12">
      <c r="C450" s="481"/>
      <c r="D450" s="481"/>
      <c r="E450" s="481"/>
      <c r="F450" s="481"/>
      <c r="G450" s="481"/>
      <c r="H450" s="481"/>
      <c r="I450" s="481"/>
      <c r="J450" s="481"/>
      <c r="K450" s="481"/>
    </row>
    <row r="451" spans="3:11" s="183" customFormat="1" ht="12">
      <c r="C451" s="481"/>
      <c r="D451" s="481"/>
      <c r="E451" s="481"/>
      <c r="F451" s="481"/>
      <c r="G451" s="481"/>
      <c r="H451" s="481"/>
      <c r="I451" s="481"/>
      <c r="J451" s="481"/>
      <c r="K451" s="481"/>
    </row>
    <row r="452" spans="3:11" s="183" customFormat="1" ht="12">
      <c r="C452" s="481"/>
      <c r="D452" s="481"/>
      <c r="E452" s="481"/>
      <c r="F452" s="481"/>
      <c r="G452" s="481"/>
      <c r="H452" s="481"/>
      <c r="I452" s="481"/>
      <c r="J452" s="481"/>
      <c r="K452" s="481"/>
    </row>
    <row r="453" spans="3:11" s="183" customFormat="1" ht="12">
      <c r="C453" s="481"/>
      <c r="D453" s="481"/>
      <c r="E453" s="481"/>
      <c r="F453" s="481"/>
      <c r="G453" s="481"/>
      <c r="H453" s="481"/>
      <c r="I453" s="481"/>
      <c r="J453" s="481"/>
      <c r="K453" s="481"/>
    </row>
    <row r="454" spans="3:11" s="183" customFormat="1" ht="12">
      <c r="C454" s="481"/>
      <c r="D454" s="481"/>
      <c r="E454" s="481"/>
      <c r="F454" s="481"/>
      <c r="G454" s="481"/>
      <c r="H454" s="481"/>
      <c r="I454" s="481"/>
      <c r="J454" s="481"/>
      <c r="K454" s="481"/>
    </row>
    <row r="455" spans="3:11" s="183" customFormat="1" ht="12">
      <c r="C455" s="481"/>
      <c r="D455" s="481"/>
      <c r="E455" s="481"/>
      <c r="F455" s="481"/>
      <c r="G455" s="481"/>
      <c r="H455" s="481"/>
      <c r="I455" s="481"/>
      <c r="J455" s="481"/>
      <c r="K455" s="481"/>
    </row>
    <row r="456" spans="3:11" s="183" customFormat="1" ht="12">
      <c r="C456" s="481"/>
      <c r="D456" s="481"/>
      <c r="E456" s="481"/>
      <c r="F456" s="481"/>
      <c r="G456" s="481"/>
      <c r="H456" s="481"/>
      <c r="I456" s="481"/>
      <c r="J456" s="481"/>
      <c r="K456" s="481"/>
    </row>
    <row r="457" spans="3:11" s="183" customFormat="1" ht="12">
      <c r="C457" s="481"/>
      <c r="D457" s="481"/>
      <c r="E457" s="481"/>
      <c r="F457" s="481"/>
      <c r="G457" s="481"/>
      <c r="H457" s="481"/>
      <c r="I457" s="481"/>
      <c r="J457" s="481"/>
      <c r="K457" s="481"/>
    </row>
    <row r="458" spans="3:11" s="183" customFormat="1" ht="12">
      <c r="C458" s="481"/>
      <c r="D458" s="481"/>
      <c r="E458" s="481"/>
      <c r="F458" s="481"/>
      <c r="G458" s="481"/>
      <c r="H458" s="481"/>
      <c r="I458" s="481"/>
      <c r="J458" s="481"/>
      <c r="K458" s="481"/>
    </row>
    <row r="459" spans="3:11" s="183" customFormat="1" ht="12">
      <c r="C459" s="481"/>
      <c r="D459" s="481"/>
      <c r="E459" s="481"/>
      <c r="F459" s="481"/>
      <c r="G459" s="481"/>
      <c r="H459" s="481"/>
      <c r="I459" s="481"/>
      <c r="J459" s="481"/>
      <c r="K459" s="481"/>
    </row>
    <row r="460" spans="3:11" s="183" customFormat="1" ht="12">
      <c r="C460" s="481"/>
      <c r="D460" s="481"/>
      <c r="E460" s="481"/>
      <c r="F460" s="481"/>
      <c r="G460" s="481"/>
      <c r="H460" s="481"/>
      <c r="I460" s="481"/>
      <c r="J460" s="481"/>
      <c r="K460" s="481"/>
    </row>
    <row r="461" spans="3:11" s="183" customFormat="1" ht="12">
      <c r="C461" s="481"/>
      <c r="D461" s="481"/>
      <c r="E461" s="481"/>
      <c r="F461" s="481"/>
      <c r="G461" s="481"/>
      <c r="H461" s="481"/>
      <c r="I461" s="481"/>
      <c r="J461" s="481"/>
      <c r="K461" s="481"/>
    </row>
    <row r="462" spans="3:11" s="183" customFormat="1" ht="12">
      <c r="C462" s="481"/>
      <c r="D462" s="481"/>
      <c r="E462" s="481"/>
      <c r="F462" s="481"/>
      <c r="G462" s="481"/>
      <c r="H462" s="481"/>
      <c r="I462" s="481"/>
      <c r="J462" s="481"/>
      <c r="K462" s="481"/>
    </row>
    <row r="463" spans="3:11" s="183" customFormat="1" ht="12">
      <c r="C463" s="481"/>
      <c r="D463" s="481"/>
      <c r="E463" s="481"/>
      <c r="F463" s="481"/>
      <c r="G463" s="481"/>
      <c r="H463" s="481"/>
      <c r="I463" s="481"/>
      <c r="J463" s="481"/>
      <c r="K463" s="481"/>
    </row>
    <row r="464" spans="3:11" s="183" customFormat="1" ht="12">
      <c r="C464" s="481"/>
      <c r="D464" s="481"/>
      <c r="E464" s="481"/>
      <c r="F464" s="481"/>
      <c r="G464" s="481"/>
      <c r="H464" s="481"/>
      <c r="I464" s="481"/>
      <c r="J464" s="481"/>
      <c r="K464" s="481"/>
    </row>
    <row r="465" spans="3:11" s="183" customFormat="1" ht="12">
      <c r="C465" s="481"/>
      <c r="D465" s="481"/>
      <c r="E465" s="481"/>
      <c r="F465" s="481"/>
      <c r="G465" s="481"/>
      <c r="H465" s="481"/>
      <c r="I465" s="481"/>
      <c r="J465" s="481"/>
      <c r="K465" s="481"/>
    </row>
    <row r="466" spans="3:11" s="183" customFormat="1" ht="12">
      <c r="C466" s="481"/>
      <c r="D466" s="481"/>
      <c r="E466" s="481"/>
      <c r="F466" s="481"/>
      <c r="G466" s="481"/>
      <c r="H466" s="481"/>
      <c r="I466" s="481"/>
      <c r="J466" s="481"/>
      <c r="K466" s="481"/>
    </row>
    <row r="467" spans="3:11" s="183" customFormat="1" ht="12">
      <c r="C467" s="481"/>
      <c r="D467" s="481"/>
      <c r="E467" s="481"/>
      <c r="F467" s="481"/>
      <c r="G467" s="481"/>
      <c r="H467" s="481"/>
      <c r="I467" s="481"/>
      <c r="J467" s="481"/>
      <c r="K467" s="481"/>
    </row>
    <row r="468" spans="3:11" s="183" customFormat="1" ht="12">
      <c r="C468" s="481"/>
      <c r="D468" s="481"/>
      <c r="E468" s="481"/>
      <c r="F468" s="481"/>
      <c r="G468" s="481"/>
      <c r="H468" s="481"/>
      <c r="I468" s="481"/>
      <c r="J468" s="481"/>
      <c r="K468" s="481"/>
    </row>
    <row r="469" spans="3:11" s="183" customFormat="1" ht="12">
      <c r="C469" s="481"/>
      <c r="D469" s="481"/>
      <c r="E469" s="481"/>
      <c r="F469" s="481"/>
      <c r="G469" s="481"/>
      <c r="H469" s="481"/>
      <c r="I469" s="481"/>
      <c r="J469" s="481"/>
      <c r="K469" s="481"/>
    </row>
    <row r="470" spans="3:11" s="183" customFormat="1" ht="12">
      <c r="C470" s="481"/>
      <c r="D470" s="481"/>
      <c r="E470" s="481"/>
      <c r="F470" s="481"/>
      <c r="G470" s="481"/>
      <c r="H470" s="481"/>
      <c r="I470" s="481"/>
      <c r="J470" s="481"/>
      <c r="K470" s="481"/>
    </row>
    <row r="471" spans="3:11" s="183" customFormat="1" ht="12">
      <c r="C471" s="481"/>
      <c r="D471" s="481"/>
      <c r="E471" s="481"/>
      <c r="F471" s="481"/>
      <c r="G471" s="481"/>
      <c r="H471" s="481"/>
      <c r="I471" s="481"/>
      <c r="J471" s="481"/>
      <c r="K471" s="481"/>
    </row>
    <row r="472" spans="3:11" s="183" customFormat="1" ht="12">
      <c r="C472" s="481"/>
      <c r="D472" s="481"/>
      <c r="E472" s="481"/>
      <c r="F472" s="481"/>
      <c r="G472" s="481"/>
      <c r="H472" s="481"/>
      <c r="I472" s="481"/>
      <c r="J472" s="481"/>
      <c r="K472" s="481"/>
    </row>
    <row r="473" spans="3:11" s="183" customFormat="1" ht="12">
      <c r="C473" s="481"/>
      <c r="D473" s="481"/>
      <c r="E473" s="481"/>
      <c r="F473" s="481"/>
      <c r="G473" s="481"/>
      <c r="H473" s="481"/>
      <c r="I473" s="481"/>
      <c r="J473" s="481"/>
      <c r="K473" s="481"/>
    </row>
    <row r="474" spans="3:11" s="183" customFormat="1" ht="12">
      <c r="C474" s="481"/>
      <c r="D474" s="481"/>
      <c r="E474" s="481"/>
      <c r="F474" s="481"/>
      <c r="G474" s="481"/>
      <c r="H474" s="481"/>
      <c r="I474" s="481"/>
      <c r="J474" s="481"/>
      <c r="K474" s="481"/>
    </row>
    <row r="475" spans="3:11" s="183" customFormat="1" ht="12">
      <c r="C475" s="481"/>
      <c r="D475" s="481"/>
      <c r="E475" s="481"/>
      <c r="F475" s="481"/>
      <c r="G475" s="481"/>
      <c r="H475" s="481"/>
      <c r="I475" s="481"/>
      <c r="J475" s="481"/>
      <c r="K475" s="481"/>
    </row>
    <row r="476" spans="3:11" s="183" customFormat="1" ht="12">
      <c r="C476" s="481"/>
      <c r="D476" s="481"/>
      <c r="E476" s="481"/>
      <c r="F476" s="481"/>
      <c r="G476" s="481"/>
      <c r="H476" s="481"/>
      <c r="I476" s="481"/>
      <c r="J476" s="481"/>
      <c r="K476" s="481"/>
    </row>
    <row r="477" spans="3:11" s="183" customFormat="1" ht="12">
      <c r="C477" s="481"/>
      <c r="D477" s="481"/>
      <c r="E477" s="481"/>
      <c r="F477" s="481"/>
      <c r="G477" s="481"/>
      <c r="H477" s="481"/>
      <c r="I477" s="481"/>
      <c r="J477" s="481"/>
      <c r="K477" s="481"/>
    </row>
    <row r="478" spans="3:11" s="183" customFormat="1" ht="12">
      <c r="C478" s="481"/>
      <c r="D478" s="481"/>
      <c r="E478" s="481"/>
      <c r="F478" s="481"/>
      <c r="G478" s="481"/>
      <c r="H478" s="481"/>
      <c r="I478" s="481"/>
      <c r="J478" s="481"/>
      <c r="K478" s="481"/>
    </row>
    <row r="479" spans="3:11" s="183" customFormat="1" ht="12">
      <c r="C479" s="481"/>
      <c r="D479" s="481"/>
      <c r="E479" s="481"/>
      <c r="F479" s="481"/>
      <c r="G479" s="481"/>
      <c r="H479" s="481"/>
      <c r="I479" s="481"/>
      <c r="J479" s="481"/>
      <c r="K479" s="481"/>
    </row>
    <row r="480" spans="3:11" s="183" customFormat="1" ht="12">
      <c r="C480" s="481"/>
      <c r="D480" s="481"/>
      <c r="E480" s="481"/>
      <c r="F480" s="481"/>
      <c r="G480" s="481"/>
      <c r="H480" s="481"/>
      <c r="I480" s="481"/>
      <c r="J480" s="481"/>
      <c r="K480" s="481"/>
    </row>
    <row r="481" spans="3:11" s="183" customFormat="1" ht="12">
      <c r="C481" s="481"/>
      <c r="D481" s="481"/>
      <c r="E481" s="481"/>
      <c r="F481" s="481"/>
      <c r="G481" s="481"/>
      <c r="H481" s="481"/>
      <c r="I481" s="481"/>
      <c r="J481" s="481"/>
      <c r="K481" s="481"/>
    </row>
    <row r="482" spans="3:11" s="183" customFormat="1" ht="12">
      <c r="C482" s="481"/>
      <c r="D482" s="481"/>
      <c r="E482" s="481"/>
      <c r="F482" s="481"/>
      <c r="G482" s="481"/>
      <c r="H482" s="481"/>
      <c r="I482" s="481"/>
      <c r="J482" s="481"/>
      <c r="K482" s="481"/>
    </row>
    <row r="483" spans="3:11" s="183" customFormat="1" ht="12">
      <c r="C483" s="481"/>
      <c r="D483" s="481"/>
      <c r="E483" s="481"/>
      <c r="F483" s="481"/>
      <c r="G483" s="481"/>
      <c r="H483" s="481"/>
      <c r="I483" s="481"/>
      <c r="J483" s="481"/>
      <c r="K483" s="481"/>
    </row>
    <row r="484" spans="3:11" s="183" customFormat="1" ht="12">
      <c r="C484" s="481"/>
      <c r="D484" s="481"/>
      <c r="E484" s="481"/>
      <c r="F484" s="481"/>
      <c r="G484" s="481"/>
      <c r="H484" s="481"/>
      <c r="I484" s="481"/>
      <c r="J484" s="481"/>
      <c r="K484" s="481"/>
    </row>
    <row r="485" spans="3:11" s="183" customFormat="1" ht="12">
      <c r="C485" s="481"/>
      <c r="D485" s="481"/>
      <c r="E485" s="481"/>
      <c r="F485" s="481"/>
      <c r="G485" s="481"/>
      <c r="H485" s="481"/>
      <c r="I485" s="481"/>
      <c r="J485" s="481"/>
      <c r="K485" s="481"/>
    </row>
    <row r="486" spans="3:11" s="183" customFormat="1" ht="12">
      <c r="C486" s="481"/>
      <c r="D486" s="481"/>
      <c r="E486" s="481"/>
      <c r="F486" s="481"/>
      <c r="G486" s="481"/>
      <c r="H486" s="481"/>
      <c r="I486" s="481"/>
      <c r="J486" s="481"/>
      <c r="K486" s="481"/>
    </row>
    <row r="487" spans="3:11" s="183" customFormat="1" ht="12">
      <c r="C487" s="481"/>
      <c r="D487" s="481"/>
      <c r="E487" s="481"/>
      <c r="F487" s="481"/>
      <c r="G487" s="481"/>
      <c r="H487" s="481"/>
      <c r="I487" s="481"/>
      <c r="J487" s="481"/>
      <c r="K487" s="481"/>
    </row>
    <row r="488" spans="3:11" s="183" customFormat="1" ht="12">
      <c r="C488" s="481"/>
      <c r="D488" s="481"/>
      <c r="E488" s="481"/>
      <c r="F488" s="481"/>
      <c r="G488" s="481"/>
      <c r="H488" s="481"/>
      <c r="I488" s="481"/>
      <c r="J488" s="481"/>
      <c r="K488" s="481"/>
    </row>
    <row r="489" spans="3:11" s="183" customFormat="1" ht="12">
      <c r="C489" s="481"/>
      <c r="D489" s="481"/>
      <c r="E489" s="481"/>
      <c r="F489" s="481"/>
      <c r="G489" s="481"/>
      <c r="H489" s="481"/>
      <c r="I489" s="481"/>
      <c r="J489" s="481"/>
      <c r="K489" s="481"/>
    </row>
    <row r="490" spans="3:11" s="183" customFormat="1" ht="12">
      <c r="C490" s="481"/>
      <c r="D490" s="481"/>
      <c r="E490" s="481"/>
      <c r="F490" s="481"/>
      <c r="G490" s="481"/>
      <c r="H490" s="481"/>
      <c r="I490" s="481"/>
      <c r="J490" s="481"/>
      <c r="K490" s="481"/>
    </row>
    <row r="491" spans="3:11" s="183" customFormat="1" ht="12">
      <c r="C491" s="481"/>
      <c r="D491" s="481"/>
      <c r="E491" s="481"/>
      <c r="F491" s="481"/>
      <c r="G491" s="481"/>
      <c r="H491" s="481"/>
      <c r="I491" s="481"/>
      <c r="J491" s="481"/>
      <c r="K491" s="481"/>
    </row>
    <row r="492" spans="3:11" s="183" customFormat="1" ht="12">
      <c r="C492" s="481"/>
      <c r="D492" s="481"/>
      <c r="E492" s="481"/>
      <c r="F492" s="481"/>
      <c r="G492" s="481"/>
      <c r="H492" s="481"/>
      <c r="I492" s="481"/>
      <c r="J492" s="481"/>
      <c r="K492" s="481"/>
    </row>
    <row r="493" spans="3:11" s="183" customFormat="1" ht="12">
      <c r="C493" s="481"/>
      <c r="D493" s="481"/>
      <c r="E493" s="481"/>
      <c r="F493" s="481"/>
      <c r="G493" s="481"/>
      <c r="H493" s="481"/>
      <c r="I493" s="481"/>
      <c r="J493" s="481"/>
      <c r="K493" s="481"/>
    </row>
    <row r="494" spans="3:11" s="183" customFormat="1" ht="12">
      <c r="C494" s="481"/>
      <c r="D494" s="481"/>
      <c r="E494" s="481"/>
      <c r="F494" s="481"/>
      <c r="G494" s="481"/>
      <c r="H494" s="481"/>
      <c r="I494" s="481"/>
      <c r="J494" s="481"/>
      <c r="K494" s="481"/>
    </row>
    <row r="495" spans="3:11" s="183" customFormat="1" ht="12">
      <c r="C495" s="481"/>
      <c r="D495" s="481"/>
      <c r="E495" s="481"/>
      <c r="F495" s="481"/>
      <c r="G495" s="481"/>
      <c r="H495" s="481"/>
      <c r="I495" s="481"/>
      <c r="J495" s="481"/>
      <c r="K495" s="481"/>
    </row>
    <row r="496" spans="3:11" s="183" customFormat="1" ht="12">
      <c r="C496" s="481"/>
      <c r="D496" s="481"/>
      <c r="E496" s="481"/>
      <c r="F496" s="481"/>
      <c r="G496" s="481"/>
      <c r="H496" s="481"/>
      <c r="I496" s="481"/>
      <c r="J496" s="481"/>
      <c r="K496" s="481"/>
    </row>
    <row r="497" spans="3:11" s="183" customFormat="1" ht="12">
      <c r="C497" s="481"/>
      <c r="D497" s="481"/>
      <c r="E497" s="481"/>
      <c r="F497" s="481"/>
      <c r="G497" s="481"/>
      <c r="H497" s="481"/>
      <c r="I497" s="481"/>
      <c r="J497" s="481"/>
      <c r="K497" s="481"/>
    </row>
    <row r="498" spans="3:11" s="183" customFormat="1" ht="12">
      <c r="C498" s="481"/>
      <c r="D498" s="481"/>
      <c r="E498" s="481"/>
      <c r="F498" s="481"/>
      <c r="G498" s="481"/>
      <c r="H498" s="481"/>
      <c r="I498" s="481"/>
      <c r="J498" s="481"/>
      <c r="K498" s="481"/>
    </row>
    <row r="499" spans="3:11" s="183" customFormat="1" ht="12">
      <c r="C499" s="481"/>
      <c r="D499" s="481"/>
      <c r="E499" s="481"/>
      <c r="F499" s="481"/>
      <c r="G499" s="481"/>
      <c r="H499" s="481"/>
      <c r="I499" s="481"/>
      <c r="J499" s="481"/>
      <c r="K499" s="481"/>
    </row>
    <row r="500" spans="3:11" s="183" customFormat="1" ht="12">
      <c r="C500" s="481"/>
      <c r="D500" s="481"/>
      <c r="E500" s="481"/>
      <c r="F500" s="481"/>
      <c r="G500" s="481"/>
      <c r="H500" s="481"/>
      <c r="I500" s="481"/>
      <c r="J500" s="481"/>
      <c r="K500" s="481"/>
    </row>
    <row r="501" spans="3:11" s="183" customFormat="1" ht="12">
      <c r="C501" s="481"/>
      <c r="D501" s="481"/>
      <c r="E501" s="481"/>
      <c r="F501" s="481"/>
      <c r="G501" s="481"/>
      <c r="H501" s="481"/>
      <c r="I501" s="481"/>
      <c r="J501" s="481"/>
      <c r="K501" s="481"/>
    </row>
    <row r="502" spans="3:11" s="183" customFormat="1" ht="12">
      <c r="C502" s="481"/>
      <c r="D502" s="481"/>
      <c r="E502" s="481"/>
      <c r="F502" s="481"/>
      <c r="G502" s="481"/>
      <c r="H502" s="481"/>
      <c r="I502" s="481"/>
      <c r="J502" s="481"/>
      <c r="K502" s="481"/>
    </row>
    <row r="503" spans="3:11" s="183" customFormat="1" ht="12">
      <c r="C503" s="481"/>
      <c r="D503" s="481"/>
      <c r="E503" s="481"/>
      <c r="F503" s="481"/>
      <c r="G503" s="481"/>
      <c r="H503" s="481"/>
      <c r="I503" s="481"/>
      <c r="J503" s="481"/>
      <c r="K503" s="481"/>
    </row>
    <row r="504" spans="3:11" s="183" customFormat="1" ht="12">
      <c r="C504" s="481"/>
      <c r="D504" s="481"/>
      <c r="E504" s="481"/>
      <c r="F504" s="481"/>
      <c r="G504" s="481"/>
      <c r="H504" s="481"/>
      <c r="I504" s="481"/>
      <c r="J504" s="481"/>
      <c r="K504" s="481"/>
    </row>
    <row r="505" spans="3:11" s="183" customFormat="1" ht="12">
      <c r="C505" s="481"/>
      <c r="D505" s="481"/>
      <c r="E505" s="481"/>
      <c r="F505" s="481"/>
      <c r="G505" s="481"/>
      <c r="H505" s="481"/>
      <c r="I505" s="481"/>
      <c r="J505" s="481"/>
      <c r="K505" s="481"/>
    </row>
    <row r="506" spans="3:11" s="183" customFormat="1" ht="12">
      <c r="C506" s="481"/>
      <c r="D506" s="481"/>
      <c r="E506" s="481"/>
      <c r="F506" s="481"/>
      <c r="G506" s="481"/>
      <c r="H506" s="481"/>
      <c r="I506" s="481"/>
      <c r="J506" s="481"/>
      <c r="K506" s="481"/>
    </row>
    <row r="507" spans="3:11" s="183" customFormat="1" ht="12">
      <c r="C507" s="481"/>
      <c r="D507" s="481"/>
      <c r="E507" s="481"/>
      <c r="F507" s="481"/>
      <c r="G507" s="481"/>
      <c r="H507" s="481"/>
      <c r="I507" s="481"/>
      <c r="J507" s="481"/>
      <c r="K507" s="481"/>
    </row>
    <row r="508" spans="3:11" s="183" customFormat="1" ht="12">
      <c r="C508" s="481"/>
      <c r="D508" s="481"/>
      <c r="E508" s="481"/>
      <c r="F508" s="481"/>
      <c r="G508" s="481"/>
      <c r="H508" s="481"/>
      <c r="I508" s="481"/>
      <c r="J508" s="481"/>
      <c r="K508" s="481"/>
    </row>
    <row r="509" spans="3:11" s="183" customFormat="1" ht="12">
      <c r="C509" s="481"/>
      <c r="D509" s="481"/>
      <c r="E509" s="481"/>
      <c r="F509" s="481"/>
      <c r="G509" s="481"/>
      <c r="H509" s="481"/>
      <c r="I509" s="481"/>
      <c r="J509" s="481"/>
      <c r="K509" s="481"/>
    </row>
    <row r="510" spans="3:11" s="183" customFormat="1" ht="12">
      <c r="C510" s="481"/>
      <c r="D510" s="481"/>
      <c r="E510" s="481"/>
      <c r="F510" s="481"/>
      <c r="G510" s="481"/>
      <c r="H510" s="481"/>
      <c r="I510" s="481"/>
      <c r="J510" s="481"/>
      <c r="K510" s="481"/>
    </row>
    <row r="511" spans="3:11" s="183" customFormat="1" ht="12">
      <c r="C511" s="481"/>
      <c r="D511" s="481"/>
      <c r="E511" s="481"/>
      <c r="F511" s="481"/>
      <c r="G511" s="481"/>
      <c r="H511" s="481"/>
      <c r="I511" s="481"/>
      <c r="J511" s="481"/>
      <c r="K511" s="481"/>
    </row>
    <row r="512" spans="3:11" s="183" customFormat="1" ht="12">
      <c r="C512" s="481"/>
      <c r="D512" s="481"/>
      <c r="E512" s="481"/>
      <c r="F512" s="481"/>
      <c r="G512" s="481"/>
      <c r="H512" s="481"/>
      <c r="I512" s="481"/>
      <c r="J512" s="481"/>
      <c r="K512" s="481"/>
    </row>
    <row r="513" spans="3:11" s="183" customFormat="1" ht="12">
      <c r="C513" s="481"/>
      <c r="D513" s="481"/>
      <c r="E513" s="481"/>
      <c r="F513" s="481"/>
      <c r="G513" s="481"/>
      <c r="H513" s="481"/>
      <c r="I513" s="481"/>
      <c r="J513" s="481"/>
      <c r="K513" s="481"/>
    </row>
    <row r="514" spans="3:11" s="183" customFormat="1" ht="12">
      <c r="C514" s="481"/>
      <c r="D514" s="481"/>
      <c r="E514" s="481"/>
      <c r="F514" s="481"/>
      <c r="G514" s="481"/>
      <c r="H514" s="481"/>
      <c r="I514" s="481"/>
      <c r="J514" s="481"/>
      <c r="K514" s="481"/>
    </row>
    <row r="515" spans="3:11" s="183" customFormat="1" ht="12">
      <c r="C515" s="481"/>
      <c r="D515" s="481"/>
      <c r="E515" s="481"/>
      <c r="F515" s="481"/>
      <c r="G515" s="481"/>
      <c r="H515" s="481"/>
      <c r="I515" s="481"/>
      <c r="J515" s="481"/>
      <c r="K515" s="481"/>
    </row>
    <row r="516" spans="3:11" s="183" customFormat="1" ht="12">
      <c r="C516" s="481"/>
      <c r="D516" s="481"/>
      <c r="E516" s="481"/>
      <c r="F516" s="481"/>
      <c r="G516" s="481"/>
      <c r="H516" s="481"/>
      <c r="I516" s="481"/>
      <c r="J516" s="481"/>
      <c r="K516" s="481"/>
    </row>
    <row r="517" spans="3:11" s="183" customFormat="1" ht="12">
      <c r="C517" s="481"/>
      <c r="D517" s="481"/>
      <c r="E517" s="481"/>
      <c r="F517" s="481"/>
      <c r="G517" s="481"/>
      <c r="H517" s="481"/>
      <c r="I517" s="481"/>
      <c r="J517" s="481"/>
      <c r="K517" s="481"/>
    </row>
    <row r="518" spans="3:11" s="183" customFormat="1" ht="12">
      <c r="C518" s="481"/>
      <c r="D518" s="481"/>
      <c r="E518" s="481"/>
      <c r="F518" s="481"/>
      <c r="G518" s="481"/>
      <c r="H518" s="481"/>
      <c r="I518" s="481"/>
      <c r="J518" s="481"/>
      <c r="K518" s="481"/>
    </row>
    <row r="519" spans="3:11" s="183" customFormat="1" ht="12">
      <c r="C519" s="481"/>
      <c r="D519" s="481"/>
      <c r="E519" s="481"/>
      <c r="F519" s="481"/>
      <c r="G519" s="481"/>
      <c r="H519" s="481"/>
      <c r="I519" s="481"/>
      <c r="J519" s="481"/>
      <c r="K519" s="481"/>
    </row>
    <row r="520" spans="3:11" s="183" customFormat="1" ht="12">
      <c r="C520" s="481"/>
      <c r="D520" s="481"/>
      <c r="E520" s="481"/>
      <c r="F520" s="481"/>
      <c r="G520" s="481"/>
      <c r="H520" s="481"/>
      <c r="I520" s="481"/>
      <c r="J520" s="481"/>
      <c r="K520" s="481"/>
    </row>
    <row r="521" spans="3:11" s="183" customFormat="1" ht="12">
      <c r="C521" s="481"/>
      <c r="D521" s="481"/>
      <c r="E521" s="481"/>
      <c r="F521" s="481"/>
      <c r="G521" s="481"/>
      <c r="H521" s="481"/>
      <c r="I521" s="481"/>
      <c r="J521" s="481"/>
      <c r="K521" s="481"/>
    </row>
    <row r="522" spans="3:11" s="183" customFormat="1" ht="12">
      <c r="C522" s="481"/>
      <c r="D522" s="481"/>
      <c r="E522" s="481"/>
      <c r="F522" s="481"/>
      <c r="G522" s="481"/>
      <c r="H522" s="481"/>
      <c r="I522" s="481"/>
      <c r="J522" s="481"/>
      <c r="K522" s="481"/>
    </row>
    <row r="523" spans="3:11" s="183" customFormat="1" ht="12">
      <c r="C523" s="481"/>
      <c r="D523" s="481"/>
      <c r="E523" s="481"/>
      <c r="F523" s="481"/>
      <c r="G523" s="481"/>
      <c r="H523" s="481"/>
      <c r="I523" s="481"/>
      <c r="J523" s="481"/>
      <c r="K523" s="481"/>
    </row>
    <row r="524" spans="3:11" s="183" customFormat="1" ht="12">
      <c r="C524" s="481"/>
      <c r="D524" s="481"/>
      <c r="E524" s="481"/>
      <c r="F524" s="481"/>
      <c r="G524" s="481"/>
      <c r="H524" s="481"/>
      <c r="I524" s="481"/>
      <c r="J524" s="481"/>
      <c r="K524" s="481"/>
    </row>
    <row r="525" spans="3:11" s="183" customFormat="1" ht="12">
      <c r="C525" s="481"/>
      <c r="D525" s="481"/>
      <c r="E525" s="481"/>
      <c r="F525" s="481"/>
      <c r="G525" s="481"/>
      <c r="H525" s="481"/>
      <c r="I525" s="481"/>
      <c r="J525" s="481"/>
      <c r="K525" s="481"/>
    </row>
    <row r="526" spans="3:11" s="183" customFormat="1" ht="12">
      <c r="C526" s="481"/>
      <c r="D526" s="481"/>
      <c r="E526" s="481"/>
      <c r="F526" s="481"/>
      <c r="G526" s="481"/>
      <c r="H526" s="481"/>
      <c r="I526" s="481"/>
      <c r="J526" s="481"/>
      <c r="K526" s="481"/>
    </row>
    <row r="527" spans="3:11" s="183" customFormat="1" ht="12">
      <c r="C527" s="481"/>
      <c r="D527" s="481"/>
      <c r="E527" s="481"/>
      <c r="F527" s="481"/>
      <c r="G527" s="481"/>
      <c r="H527" s="481"/>
      <c r="I527" s="481"/>
      <c r="J527" s="481"/>
      <c r="K527" s="481"/>
    </row>
    <row r="528" spans="3:11" s="183" customFormat="1" ht="12">
      <c r="C528" s="481"/>
      <c r="D528" s="481"/>
      <c r="E528" s="481"/>
      <c r="F528" s="481"/>
      <c r="G528" s="481"/>
      <c r="H528" s="481"/>
      <c r="I528" s="481"/>
      <c r="J528" s="481"/>
      <c r="K528" s="481"/>
    </row>
    <row r="529" spans="3:11" s="183" customFormat="1" ht="12">
      <c r="C529" s="481"/>
      <c r="D529" s="481"/>
      <c r="E529" s="481"/>
      <c r="F529" s="481"/>
      <c r="G529" s="481"/>
      <c r="H529" s="481"/>
      <c r="I529" s="481"/>
      <c r="J529" s="481"/>
      <c r="K529" s="481"/>
    </row>
    <row r="530" spans="3:11" s="183" customFormat="1" ht="12">
      <c r="C530" s="481"/>
      <c r="D530" s="481"/>
      <c r="E530" s="481"/>
      <c r="F530" s="481"/>
      <c r="G530" s="481"/>
      <c r="H530" s="481"/>
      <c r="I530" s="481"/>
      <c r="J530" s="481"/>
      <c r="K530" s="481"/>
    </row>
    <row r="531" spans="3:11" s="183" customFormat="1" ht="12">
      <c r="C531" s="481"/>
      <c r="D531" s="481"/>
      <c r="E531" s="481"/>
      <c r="F531" s="481"/>
      <c r="G531" s="481"/>
      <c r="H531" s="481"/>
      <c r="I531" s="481"/>
      <c r="J531" s="481"/>
      <c r="K531" s="481"/>
    </row>
    <row r="532" spans="3:11" s="183" customFormat="1" ht="12">
      <c r="C532" s="481"/>
      <c r="D532" s="481"/>
      <c r="E532" s="481"/>
      <c r="F532" s="481"/>
      <c r="G532" s="481"/>
      <c r="H532" s="481"/>
      <c r="I532" s="481"/>
      <c r="J532" s="481"/>
      <c r="K532" s="481"/>
    </row>
    <row r="533" spans="3:11" s="183" customFormat="1" ht="12">
      <c r="C533" s="481"/>
      <c r="D533" s="481"/>
      <c r="E533" s="481"/>
      <c r="F533" s="481"/>
      <c r="G533" s="481"/>
      <c r="H533" s="481"/>
      <c r="I533" s="481"/>
      <c r="J533" s="481"/>
      <c r="K533" s="481"/>
    </row>
    <row r="534" spans="3:11" s="183" customFormat="1" ht="12">
      <c r="C534" s="481"/>
      <c r="D534" s="481"/>
      <c r="E534" s="481"/>
      <c r="F534" s="481"/>
      <c r="G534" s="481"/>
      <c r="H534" s="481"/>
      <c r="I534" s="481"/>
      <c r="J534" s="481"/>
      <c r="K534" s="481"/>
    </row>
    <row r="535" spans="3:11" s="183" customFormat="1" ht="12">
      <c r="C535" s="481"/>
      <c r="D535" s="481"/>
      <c r="E535" s="481"/>
      <c r="F535" s="481"/>
      <c r="G535" s="481"/>
      <c r="H535" s="481"/>
      <c r="I535" s="481"/>
      <c r="J535" s="481"/>
      <c r="K535" s="481"/>
    </row>
    <row r="536" spans="3:11" s="183" customFormat="1" ht="12">
      <c r="C536" s="481"/>
      <c r="D536" s="481"/>
      <c r="E536" s="481"/>
      <c r="F536" s="481"/>
      <c r="G536" s="481"/>
      <c r="H536" s="481"/>
      <c r="I536" s="481"/>
      <c r="J536" s="481"/>
      <c r="K536" s="481"/>
    </row>
    <row r="537" spans="3:11" s="183" customFormat="1" ht="12">
      <c r="C537" s="481"/>
      <c r="D537" s="481"/>
      <c r="E537" s="481"/>
      <c r="F537" s="481"/>
      <c r="G537" s="481"/>
      <c r="H537" s="481"/>
      <c r="I537" s="481"/>
      <c r="J537" s="481"/>
      <c r="K537" s="481"/>
    </row>
    <row r="538" spans="3:11" s="183" customFormat="1" ht="12">
      <c r="C538" s="481"/>
      <c r="D538" s="481"/>
      <c r="E538" s="481"/>
      <c r="F538" s="481"/>
      <c r="G538" s="481"/>
      <c r="H538" s="481"/>
      <c r="I538" s="481"/>
      <c r="J538" s="481"/>
      <c r="K538" s="481"/>
    </row>
    <row r="539" spans="3:11" s="183" customFormat="1" ht="12">
      <c r="C539" s="481"/>
      <c r="D539" s="481"/>
      <c r="E539" s="481"/>
      <c r="F539" s="481"/>
      <c r="G539" s="481"/>
      <c r="H539" s="481"/>
      <c r="I539" s="481"/>
      <c r="J539" s="481"/>
      <c r="K539" s="481"/>
    </row>
    <row r="540" spans="3:11" s="183" customFormat="1" ht="12">
      <c r="C540" s="481"/>
      <c r="D540" s="481"/>
      <c r="E540" s="481"/>
      <c r="F540" s="481"/>
      <c r="G540" s="481"/>
      <c r="H540" s="481"/>
      <c r="I540" s="481"/>
      <c r="J540" s="481"/>
      <c r="K540" s="481"/>
    </row>
    <row r="541" spans="3:11" s="183" customFormat="1" ht="12">
      <c r="C541" s="481"/>
      <c r="D541" s="481"/>
      <c r="E541" s="481"/>
      <c r="F541" s="481"/>
      <c r="G541" s="481"/>
      <c r="H541" s="481"/>
      <c r="I541" s="481"/>
      <c r="J541" s="481"/>
      <c r="K541" s="481"/>
    </row>
    <row r="542" spans="3:11" s="183" customFormat="1" ht="12">
      <c r="C542" s="481"/>
      <c r="D542" s="481"/>
      <c r="E542" s="481"/>
      <c r="F542" s="481"/>
      <c r="G542" s="481"/>
      <c r="H542" s="481"/>
      <c r="I542" s="481"/>
      <c r="J542" s="481"/>
      <c r="K542" s="481"/>
    </row>
    <row r="543" spans="3:11" s="183" customFormat="1" ht="12">
      <c r="C543" s="481"/>
      <c r="D543" s="481"/>
      <c r="E543" s="481"/>
      <c r="F543" s="481"/>
      <c r="G543" s="481"/>
      <c r="H543" s="481"/>
      <c r="I543" s="481"/>
      <c r="J543" s="481"/>
      <c r="K543" s="481"/>
    </row>
    <row r="544" spans="3:11" s="183" customFormat="1" ht="12">
      <c r="C544" s="481"/>
      <c r="D544" s="481"/>
      <c r="E544" s="481"/>
      <c r="F544" s="481"/>
      <c r="G544" s="481"/>
      <c r="H544" s="481"/>
      <c r="I544" s="481"/>
      <c r="J544" s="481"/>
      <c r="K544" s="481"/>
    </row>
    <row r="545" spans="3:11" s="183" customFormat="1" ht="12">
      <c r="C545" s="481"/>
      <c r="D545" s="481"/>
      <c r="E545" s="481"/>
      <c r="F545" s="481"/>
      <c r="G545" s="481"/>
      <c r="H545" s="481"/>
      <c r="I545" s="481"/>
      <c r="J545" s="481"/>
      <c r="K545" s="481"/>
    </row>
    <row r="546" spans="3:11" s="183" customFormat="1" ht="12">
      <c r="C546" s="481"/>
      <c r="D546" s="481"/>
      <c r="E546" s="481"/>
      <c r="F546" s="481"/>
      <c r="G546" s="481"/>
      <c r="H546" s="481"/>
      <c r="I546" s="481"/>
      <c r="J546" s="481"/>
      <c r="K546" s="481"/>
    </row>
    <row r="547" spans="3:11" s="183" customFormat="1" ht="12">
      <c r="C547" s="481"/>
      <c r="D547" s="481"/>
      <c r="E547" s="481"/>
      <c r="F547" s="481"/>
      <c r="G547" s="481"/>
      <c r="H547" s="481"/>
      <c r="I547" s="481"/>
      <c r="J547" s="481"/>
      <c r="K547" s="481"/>
    </row>
    <row r="548" spans="3:11" s="183" customFormat="1" ht="12">
      <c r="C548" s="481"/>
      <c r="D548" s="481"/>
      <c r="E548" s="481"/>
      <c r="F548" s="481"/>
      <c r="G548" s="481"/>
      <c r="H548" s="481"/>
      <c r="I548" s="481"/>
      <c r="J548" s="481"/>
      <c r="K548" s="481"/>
    </row>
    <row r="549" spans="3:11" s="183" customFormat="1" ht="12">
      <c r="C549" s="481"/>
      <c r="D549" s="481"/>
      <c r="E549" s="481"/>
      <c r="F549" s="481"/>
      <c r="G549" s="481"/>
      <c r="H549" s="481"/>
      <c r="I549" s="481"/>
      <c r="J549" s="481"/>
      <c r="K549" s="481"/>
    </row>
    <row r="550" spans="3:11" s="183" customFormat="1" ht="12">
      <c r="C550" s="481"/>
      <c r="D550" s="481"/>
      <c r="E550" s="481"/>
      <c r="F550" s="481"/>
      <c r="G550" s="481"/>
      <c r="H550" s="481"/>
      <c r="I550" s="481"/>
      <c r="J550" s="481"/>
      <c r="K550" s="481"/>
    </row>
    <row r="551" spans="3:11" s="183" customFormat="1" ht="12">
      <c r="C551" s="481"/>
      <c r="D551" s="481"/>
      <c r="E551" s="481"/>
      <c r="F551" s="481"/>
      <c r="G551" s="481"/>
      <c r="H551" s="481"/>
      <c r="I551" s="481"/>
      <c r="J551" s="481"/>
      <c r="K551" s="481"/>
    </row>
    <row r="552" spans="3:11" s="183" customFormat="1" ht="12">
      <c r="C552" s="481"/>
      <c r="D552" s="481"/>
      <c r="E552" s="481"/>
      <c r="F552" s="481"/>
      <c r="G552" s="481"/>
      <c r="H552" s="481"/>
      <c r="I552" s="481"/>
      <c r="J552" s="481"/>
      <c r="K552" s="481"/>
    </row>
    <row r="553" spans="3:11" s="183" customFormat="1" ht="12">
      <c r="C553" s="481"/>
      <c r="D553" s="481"/>
      <c r="E553" s="481"/>
      <c r="F553" s="481"/>
      <c r="G553" s="481"/>
      <c r="H553" s="481"/>
      <c r="I553" s="481"/>
      <c r="J553" s="481"/>
      <c r="K553" s="481"/>
    </row>
    <row r="554" spans="3:11" s="183" customFormat="1" ht="12">
      <c r="C554" s="481"/>
      <c r="D554" s="481"/>
      <c r="E554" s="481"/>
      <c r="F554" s="481"/>
      <c r="G554" s="481"/>
      <c r="H554" s="481"/>
      <c r="I554" s="481"/>
      <c r="J554" s="481"/>
      <c r="K554" s="481"/>
    </row>
    <row r="555" spans="3:11" s="183" customFormat="1" ht="12">
      <c r="C555" s="481"/>
      <c r="D555" s="481"/>
      <c r="E555" s="481"/>
      <c r="F555" s="481"/>
      <c r="G555" s="481"/>
      <c r="H555" s="481"/>
      <c r="I555" s="481"/>
      <c r="J555" s="481"/>
      <c r="K555" s="481"/>
    </row>
    <row r="556" spans="3:11" s="183" customFormat="1" ht="12">
      <c r="C556" s="481"/>
      <c r="D556" s="481"/>
      <c r="E556" s="481"/>
      <c r="F556" s="481"/>
      <c r="G556" s="481"/>
      <c r="H556" s="481"/>
      <c r="I556" s="481"/>
      <c r="J556" s="481"/>
      <c r="K556" s="481"/>
    </row>
    <row r="557" spans="3:11" s="183" customFormat="1" ht="12">
      <c r="C557" s="481"/>
      <c r="D557" s="481"/>
      <c r="E557" s="481"/>
      <c r="F557" s="481"/>
      <c r="G557" s="481"/>
      <c r="H557" s="481"/>
      <c r="I557" s="481"/>
      <c r="J557" s="481"/>
      <c r="K557" s="481"/>
    </row>
    <row r="558" spans="3:11" s="183" customFormat="1" ht="12">
      <c r="C558" s="481"/>
      <c r="D558" s="481"/>
      <c r="E558" s="481"/>
      <c r="F558" s="481"/>
      <c r="G558" s="481"/>
      <c r="H558" s="481"/>
      <c r="I558" s="481"/>
      <c r="J558" s="481"/>
      <c r="K558" s="481"/>
    </row>
    <row r="559" spans="3:11" s="183" customFormat="1" ht="12">
      <c r="C559" s="481"/>
      <c r="D559" s="481"/>
      <c r="E559" s="481"/>
      <c r="F559" s="481"/>
      <c r="G559" s="481"/>
      <c r="H559" s="481"/>
      <c r="I559" s="481"/>
      <c r="J559" s="481"/>
      <c r="K559" s="481"/>
    </row>
    <row r="560" spans="3:11" s="183" customFormat="1" ht="12">
      <c r="C560" s="481"/>
      <c r="D560" s="481"/>
      <c r="E560" s="481"/>
      <c r="F560" s="481"/>
      <c r="G560" s="481"/>
      <c r="H560" s="481"/>
      <c r="I560" s="481"/>
      <c r="J560" s="481"/>
      <c r="K560" s="481"/>
    </row>
    <row r="561" spans="3:11" s="183" customFormat="1" ht="12">
      <c r="C561" s="481"/>
      <c r="D561" s="481"/>
      <c r="E561" s="481"/>
      <c r="F561" s="481"/>
      <c r="G561" s="481"/>
      <c r="H561" s="481"/>
      <c r="I561" s="481"/>
      <c r="J561" s="481"/>
      <c r="K561" s="481"/>
    </row>
    <row r="562" spans="3:11" s="183" customFormat="1" ht="12">
      <c r="C562" s="481"/>
      <c r="D562" s="481"/>
      <c r="E562" s="481"/>
      <c r="F562" s="481"/>
      <c r="G562" s="481"/>
      <c r="H562" s="481"/>
      <c r="I562" s="481"/>
      <c r="J562" s="481"/>
      <c r="K562" s="481"/>
    </row>
    <row r="563" spans="3:11" s="183" customFormat="1" ht="12">
      <c r="C563" s="481"/>
      <c r="D563" s="481"/>
      <c r="E563" s="481"/>
      <c r="F563" s="481"/>
      <c r="G563" s="481"/>
      <c r="H563" s="481"/>
      <c r="I563" s="481"/>
      <c r="J563" s="481"/>
      <c r="K563" s="481"/>
    </row>
    <row r="564" spans="3:11" s="183" customFormat="1" ht="12">
      <c r="C564" s="481"/>
      <c r="D564" s="481"/>
      <c r="E564" s="481"/>
      <c r="F564" s="481"/>
      <c r="G564" s="481"/>
      <c r="H564" s="481"/>
      <c r="I564" s="481"/>
      <c r="J564" s="481"/>
      <c r="K564" s="481"/>
    </row>
    <row r="565" spans="3:11" s="183" customFormat="1" ht="12">
      <c r="C565" s="481"/>
      <c r="D565" s="481"/>
      <c r="E565" s="481"/>
      <c r="F565" s="481"/>
      <c r="G565" s="481"/>
      <c r="H565" s="481"/>
      <c r="I565" s="481"/>
      <c r="J565" s="481"/>
      <c r="K565" s="481"/>
    </row>
    <row r="566" spans="3:11" s="183" customFormat="1" ht="12">
      <c r="C566" s="481"/>
      <c r="D566" s="481"/>
      <c r="E566" s="481"/>
      <c r="F566" s="481"/>
      <c r="G566" s="481"/>
      <c r="H566" s="481"/>
      <c r="I566" s="481"/>
      <c r="J566" s="481"/>
      <c r="K566" s="481"/>
    </row>
    <row r="567" spans="3:11" s="183" customFormat="1" ht="12">
      <c r="C567" s="481"/>
      <c r="D567" s="481"/>
      <c r="E567" s="481"/>
      <c r="F567" s="481"/>
      <c r="G567" s="481"/>
      <c r="H567" s="481"/>
      <c r="I567" s="481"/>
      <c r="J567" s="481"/>
      <c r="K567" s="481"/>
    </row>
    <row r="568" spans="3:11" s="183" customFormat="1" ht="12">
      <c r="C568" s="481"/>
      <c r="D568" s="481"/>
      <c r="E568" s="481"/>
      <c r="F568" s="481"/>
      <c r="G568" s="481"/>
      <c r="H568" s="481"/>
      <c r="I568" s="481"/>
      <c r="J568" s="481"/>
      <c r="K568" s="481"/>
    </row>
    <row r="569" spans="3:11" s="183" customFormat="1" ht="12">
      <c r="C569" s="481"/>
      <c r="D569" s="481"/>
      <c r="E569" s="481"/>
      <c r="F569" s="481"/>
      <c r="G569" s="481"/>
      <c r="H569" s="481"/>
      <c r="I569" s="481"/>
      <c r="J569" s="481"/>
      <c r="K569" s="481"/>
    </row>
    <row r="570" spans="3:11" s="183" customFormat="1" ht="12">
      <c r="C570" s="481"/>
      <c r="D570" s="481"/>
      <c r="E570" s="481"/>
      <c r="F570" s="481"/>
      <c r="G570" s="481"/>
      <c r="H570" s="481"/>
      <c r="I570" s="481"/>
      <c r="J570" s="481"/>
      <c r="K570" s="481"/>
    </row>
    <row r="571" spans="3:11" s="183" customFormat="1" ht="12">
      <c r="C571" s="481"/>
      <c r="D571" s="481"/>
      <c r="E571" s="481"/>
      <c r="F571" s="481"/>
      <c r="G571" s="481"/>
      <c r="H571" s="481"/>
      <c r="I571" s="481"/>
      <c r="J571" s="481"/>
      <c r="K571" s="481"/>
    </row>
    <row r="572" spans="3:11" s="183" customFormat="1" ht="12">
      <c r="C572" s="481"/>
      <c r="D572" s="481"/>
      <c r="E572" s="481"/>
      <c r="F572" s="481"/>
      <c r="G572" s="481"/>
      <c r="H572" s="481"/>
      <c r="I572" s="481"/>
      <c r="J572" s="481"/>
      <c r="K572" s="481"/>
    </row>
    <row r="573" spans="3:11" s="183" customFormat="1" ht="12">
      <c r="C573" s="481"/>
      <c r="D573" s="481"/>
      <c r="E573" s="481"/>
      <c r="F573" s="481"/>
      <c r="G573" s="481"/>
      <c r="H573" s="481"/>
      <c r="I573" s="481"/>
      <c r="J573" s="481"/>
      <c r="K573" s="481"/>
    </row>
    <row r="574" spans="3:11" s="183" customFormat="1" ht="12">
      <c r="C574" s="481"/>
      <c r="D574" s="481"/>
      <c r="E574" s="481"/>
      <c r="F574" s="481"/>
      <c r="G574" s="481"/>
      <c r="H574" s="481"/>
      <c r="I574" s="481"/>
      <c r="J574" s="481"/>
      <c r="K574" s="481"/>
    </row>
    <row r="575" spans="3:11" s="183" customFormat="1" ht="12">
      <c r="C575" s="481"/>
      <c r="D575" s="481"/>
      <c r="E575" s="481"/>
      <c r="F575" s="481"/>
      <c r="G575" s="481"/>
      <c r="H575" s="481"/>
      <c r="I575" s="481"/>
      <c r="J575" s="481"/>
      <c r="K575" s="481"/>
    </row>
    <row r="576" spans="3:11" s="183" customFormat="1" ht="12">
      <c r="C576" s="481"/>
      <c r="D576" s="481"/>
      <c r="E576" s="481"/>
      <c r="F576" s="481"/>
      <c r="G576" s="481"/>
      <c r="H576" s="481"/>
      <c r="I576" s="481"/>
      <c r="J576" s="481"/>
      <c r="K576" s="481"/>
    </row>
    <row r="577" spans="3:11" s="183" customFormat="1" ht="12">
      <c r="C577" s="481"/>
      <c r="D577" s="481"/>
      <c r="E577" s="481"/>
      <c r="F577" s="481"/>
      <c r="G577" s="481"/>
      <c r="H577" s="481"/>
      <c r="I577" s="481"/>
      <c r="J577" s="481"/>
      <c r="K577" s="481"/>
    </row>
    <row r="578" spans="3:11" s="183" customFormat="1" ht="12">
      <c r="C578" s="481"/>
      <c r="D578" s="481"/>
      <c r="E578" s="481"/>
      <c r="F578" s="481"/>
      <c r="G578" s="481"/>
      <c r="H578" s="481"/>
      <c r="I578" s="481"/>
      <c r="J578" s="481"/>
      <c r="K578" s="481"/>
    </row>
    <row r="579" spans="3:11" s="183" customFormat="1" ht="12">
      <c r="C579" s="481"/>
      <c r="D579" s="481"/>
      <c r="E579" s="481"/>
      <c r="F579" s="481"/>
      <c r="G579" s="481"/>
      <c r="H579" s="481"/>
      <c r="I579" s="481"/>
      <c r="J579" s="481"/>
      <c r="K579" s="481"/>
    </row>
    <row r="580" spans="3:11" s="183" customFormat="1" ht="12">
      <c r="C580" s="481"/>
      <c r="D580" s="481"/>
      <c r="E580" s="481"/>
      <c r="F580" s="481"/>
      <c r="G580" s="481"/>
      <c r="H580" s="481"/>
      <c r="I580" s="481"/>
      <c r="J580" s="481"/>
      <c r="K580" s="481"/>
    </row>
    <row r="581" spans="3:11" s="183" customFormat="1" ht="12">
      <c r="C581" s="481"/>
      <c r="D581" s="481"/>
      <c r="E581" s="481"/>
      <c r="F581" s="481"/>
      <c r="G581" s="481"/>
      <c r="H581" s="481"/>
      <c r="I581" s="481"/>
      <c r="J581" s="481"/>
      <c r="K581" s="481"/>
    </row>
    <row r="582" spans="3:11" s="183" customFormat="1" ht="12">
      <c r="C582" s="481"/>
      <c r="D582" s="481"/>
      <c r="E582" s="481"/>
      <c r="F582" s="481"/>
      <c r="G582" s="481"/>
      <c r="H582" s="481"/>
      <c r="I582" s="481"/>
      <c r="J582" s="481"/>
      <c r="K582" s="481"/>
    </row>
    <row r="583" spans="3:11" s="183" customFormat="1" ht="12">
      <c r="C583" s="481"/>
      <c r="D583" s="481"/>
      <c r="E583" s="481"/>
      <c r="F583" s="481"/>
      <c r="G583" s="481"/>
      <c r="H583" s="481"/>
      <c r="I583" s="481"/>
      <c r="J583" s="481"/>
      <c r="K583" s="481"/>
    </row>
    <row r="584" spans="3:11" s="183" customFormat="1" ht="12">
      <c r="C584" s="481"/>
      <c r="D584" s="481"/>
      <c r="E584" s="481"/>
      <c r="F584" s="481"/>
      <c r="G584" s="481"/>
      <c r="H584" s="481"/>
      <c r="I584" s="481"/>
      <c r="J584" s="481"/>
      <c r="K584" s="481"/>
    </row>
    <row r="585" spans="3:11" s="183" customFormat="1" ht="12">
      <c r="C585" s="481"/>
      <c r="D585" s="481"/>
      <c r="E585" s="481"/>
      <c r="F585" s="481"/>
      <c r="G585" s="481"/>
      <c r="H585" s="481"/>
      <c r="I585" s="481"/>
      <c r="J585" s="481"/>
      <c r="K585" s="481"/>
    </row>
    <row r="586" spans="3:11" s="183" customFormat="1" ht="12">
      <c r="C586" s="481"/>
      <c r="D586" s="481"/>
      <c r="E586" s="481"/>
      <c r="F586" s="481"/>
      <c r="G586" s="481"/>
      <c r="H586" s="481"/>
      <c r="I586" s="481"/>
      <c r="J586" s="481"/>
      <c r="K586" s="481"/>
    </row>
    <row r="587" spans="3:11" s="183" customFormat="1" ht="12">
      <c r="C587" s="481"/>
      <c r="D587" s="481"/>
      <c r="E587" s="481"/>
      <c r="F587" s="481"/>
      <c r="G587" s="481"/>
      <c r="H587" s="481"/>
      <c r="I587" s="481"/>
      <c r="J587" s="481"/>
      <c r="K587" s="481"/>
    </row>
    <row r="588" spans="3:11" s="183" customFormat="1" ht="12">
      <c r="C588" s="481"/>
      <c r="D588" s="481"/>
      <c r="E588" s="481"/>
      <c r="F588" s="481"/>
      <c r="G588" s="481"/>
      <c r="H588" s="481"/>
      <c r="I588" s="481"/>
      <c r="J588" s="481"/>
      <c r="K588" s="481"/>
    </row>
    <row r="589" spans="3:11" s="183" customFormat="1" ht="12">
      <c r="C589" s="481"/>
      <c r="D589" s="481"/>
      <c r="E589" s="481"/>
      <c r="F589" s="481"/>
      <c r="G589" s="481"/>
      <c r="H589" s="481"/>
      <c r="I589" s="481"/>
      <c r="J589" s="481"/>
      <c r="K589" s="481"/>
    </row>
    <row r="590" spans="3:11" s="183" customFormat="1" ht="12">
      <c r="C590" s="481"/>
      <c r="D590" s="481"/>
      <c r="E590" s="481"/>
      <c r="F590" s="481"/>
      <c r="G590" s="481"/>
      <c r="H590" s="481"/>
      <c r="I590" s="481"/>
      <c r="J590" s="481"/>
      <c r="K590" s="481"/>
    </row>
    <row r="591" spans="3:11" s="183" customFormat="1" ht="12">
      <c r="C591" s="481"/>
      <c r="D591" s="481"/>
      <c r="E591" s="481"/>
      <c r="F591" s="481"/>
      <c r="G591" s="481"/>
      <c r="H591" s="481"/>
      <c r="I591" s="481"/>
      <c r="J591" s="481"/>
      <c r="K591" s="481"/>
    </row>
    <row r="592" spans="3:11" s="183" customFormat="1" ht="12">
      <c r="C592" s="481"/>
      <c r="D592" s="481"/>
      <c r="E592" s="481"/>
      <c r="F592" s="481"/>
      <c r="G592" s="481"/>
      <c r="H592" s="481"/>
      <c r="I592" s="481"/>
      <c r="J592" s="481"/>
      <c r="K592" s="481"/>
    </row>
    <row r="593" spans="3:11" s="183" customFormat="1" ht="12">
      <c r="C593" s="481"/>
      <c r="D593" s="481"/>
      <c r="E593" s="481"/>
      <c r="F593" s="481"/>
      <c r="G593" s="481"/>
      <c r="H593" s="481"/>
      <c r="I593" s="481"/>
      <c r="J593" s="481"/>
      <c r="K593" s="481"/>
    </row>
    <row r="594" spans="3:11" s="183" customFormat="1" ht="12">
      <c r="C594" s="481"/>
      <c r="D594" s="481"/>
      <c r="E594" s="481"/>
      <c r="F594" s="481"/>
      <c r="G594" s="481"/>
      <c r="H594" s="481"/>
      <c r="I594" s="481"/>
      <c r="J594" s="481"/>
      <c r="K594" s="481"/>
    </row>
    <row r="595" spans="3:11" s="183" customFormat="1" ht="12">
      <c r="C595" s="481"/>
      <c r="D595" s="481"/>
      <c r="E595" s="481"/>
      <c r="F595" s="481"/>
      <c r="G595" s="481"/>
      <c r="H595" s="481"/>
      <c r="I595" s="481"/>
      <c r="J595" s="481"/>
      <c r="K595" s="481"/>
    </row>
    <row r="596" spans="3:11" s="183" customFormat="1" ht="12">
      <c r="C596" s="481"/>
      <c r="D596" s="481"/>
      <c r="E596" s="481"/>
      <c r="F596" s="481"/>
      <c r="G596" s="481"/>
      <c r="H596" s="481"/>
      <c r="I596" s="481"/>
      <c r="J596" s="481"/>
      <c r="K596" s="481"/>
    </row>
    <row r="597" spans="3:11" s="183" customFormat="1" ht="12">
      <c r="C597" s="481"/>
      <c r="D597" s="481"/>
      <c r="E597" s="481"/>
      <c r="F597" s="481"/>
      <c r="G597" s="481"/>
      <c r="H597" s="481"/>
      <c r="I597" s="481"/>
      <c r="J597" s="481"/>
      <c r="K597" s="481"/>
    </row>
    <row r="598" spans="3:11" s="183" customFormat="1" ht="12">
      <c r="C598" s="481"/>
      <c r="D598" s="481"/>
      <c r="E598" s="481"/>
      <c r="F598" s="481"/>
      <c r="G598" s="481"/>
      <c r="H598" s="481"/>
      <c r="I598" s="481"/>
      <c r="J598" s="481"/>
      <c r="K598" s="481"/>
    </row>
    <row r="599" spans="3:11" s="183" customFormat="1" ht="12">
      <c r="C599" s="481"/>
      <c r="D599" s="481"/>
      <c r="E599" s="481"/>
      <c r="F599" s="481"/>
      <c r="G599" s="481"/>
      <c r="H599" s="481"/>
      <c r="I599" s="481"/>
      <c r="J599" s="481"/>
      <c r="K599" s="481"/>
    </row>
    <row r="600" spans="3:11" s="183" customFormat="1" ht="12">
      <c r="C600" s="481"/>
      <c r="D600" s="481"/>
      <c r="E600" s="481"/>
      <c r="F600" s="481"/>
      <c r="G600" s="481"/>
      <c r="H600" s="481"/>
      <c r="I600" s="481"/>
      <c r="J600" s="481"/>
      <c r="K600" s="481"/>
    </row>
    <row r="601" spans="3:11" s="183" customFormat="1" ht="12">
      <c r="C601" s="481"/>
      <c r="D601" s="481"/>
      <c r="E601" s="481"/>
      <c r="F601" s="481"/>
      <c r="G601" s="481"/>
      <c r="H601" s="481"/>
      <c r="I601" s="481"/>
      <c r="J601" s="481"/>
      <c r="K601" s="481"/>
    </row>
    <row r="602" spans="3:11" s="183" customFormat="1" ht="12">
      <c r="C602" s="481"/>
      <c r="D602" s="481"/>
      <c r="E602" s="481"/>
      <c r="F602" s="481"/>
      <c r="G602" s="481"/>
      <c r="H602" s="481"/>
      <c r="I602" s="481"/>
      <c r="J602" s="481"/>
      <c r="K602" s="481"/>
    </row>
    <row r="603" spans="3:11" s="183" customFormat="1" ht="12">
      <c r="C603" s="481"/>
      <c r="D603" s="481"/>
      <c r="E603" s="481"/>
      <c r="F603" s="481"/>
      <c r="G603" s="481"/>
      <c r="H603" s="481"/>
      <c r="I603" s="481"/>
      <c r="J603" s="481"/>
      <c r="K603" s="481"/>
    </row>
    <row r="604" spans="3:11" s="183" customFormat="1" ht="12">
      <c r="C604" s="481"/>
      <c r="D604" s="481"/>
      <c r="E604" s="481"/>
      <c r="F604" s="481"/>
      <c r="G604" s="481"/>
      <c r="H604" s="481"/>
      <c r="I604" s="481"/>
      <c r="J604" s="481"/>
      <c r="K604" s="481"/>
    </row>
    <row r="605" spans="3:11" s="183" customFormat="1" ht="12">
      <c r="C605" s="481"/>
      <c r="D605" s="481"/>
      <c r="E605" s="481"/>
      <c r="F605" s="481"/>
      <c r="G605" s="481"/>
      <c r="H605" s="481"/>
      <c r="I605" s="481"/>
      <c r="J605" s="481"/>
      <c r="K605" s="481"/>
    </row>
    <row r="606" spans="3:11" s="183" customFormat="1" ht="12">
      <c r="C606" s="481"/>
      <c r="D606" s="481"/>
      <c r="E606" s="481"/>
      <c r="F606" s="481"/>
      <c r="G606" s="481"/>
      <c r="H606" s="481"/>
      <c r="I606" s="481"/>
      <c r="J606" s="481"/>
      <c r="K606" s="481"/>
    </row>
    <row r="607" spans="3:11" s="183" customFormat="1" ht="12">
      <c r="C607" s="481"/>
      <c r="D607" s="481"/>
      <c r="E607" s="481"/>
      <c r="F607" s="481"/>
      <c r="G607" s="481"/>
      <c r="H607" s="481"/>
      <c r="I607" s="481"/>
      <c r="J607" s="481"/>
      <c r="K607" s="481"/>
    </row>
    <row r="608" spans="3:11" s="183" customFormat="1" ht="12">
      <c r="C608" s="481"/>
      <c r="D608" s="481"/>
      <c r="E608" s="481"/>
      <c r="F608" s="481"/>
      <c r="G608" s="481"/>
      <c r="H608" s="481"/>
      <c r="I608" s="481"/>
      <c r="J608" s="481"/>
      <c r="K608" s="481"/>
    </row>
    <row r="609" spans="3:11" s="183" customFormat="1" ht="12">
      <c r="C609" s="481"/>
      <c r="D609" s="481"/>
      <c r="E609" s="481"/>
      <c r="F609" s="481"/>
      <c r="G609" s="481"/>
      <c r="H609" s="481"/>
      <c r="I609" s="481"/>
      <c r="J609" s="481"/>
      <c r="K609" s="481"/>
    </row>
    <row r="610" spans="3:11" s="183" customFormat="1" ht="12">
      <c r="C610" s="481"/>
      <c r="D610" s="481"/>
      <c r="E610" s="481"/>
      <c r="F610" s="481"/>
      <c r="G610" s="481"/>
      <c r="H610" s="481"/>
      <c r="I610" s="481"/>
      <c r="J610" s="481"/>
      <c r="K610" s="481"/>
    </row>
    <row r="611" spans="3:11" s="183" customFormat="1" ht="12">
      <c r="C611" s="481"/>
      <c r="D611" s="481"/>
      <c r="E611" s="481"/>
      <c r="F611" s="481"/>
      <c r="G611" s="481"/>
      <c r="H611" s="481"/>
      <c r="I611" s="481"/>
      <c r="J611" s="481"/>
      <c r="K611" s="481"/>
    </row>
    <row r="612" spans="3:11" s="183" customFormat="1" ht="12">
      <c r="C612" s="481"/>
      <c r="D612" s="481"/>
      <c r="E612" s="481"/>
      <c r="F612" s="481"/>
      <c r="G612" s="481"/>
      <c r="H612" s="481"/>
      <c r="I612" s="481"/>
      <c r="J612" s="481"/>
      <c r="K612" s="481"/>
    </row>
    <row r="613" spans="3:11" s="183" customFormat="1" ht="12">
      <c r="C613" s="481"/>
      <c r="D613" s="481"/>
      <c r="E613" s="481"/>
      <c r="F613" s="481"/>
      <c r="G613" s="481"/>
      <c r="H613" s="481"/>
      <c r="I613" s="481"/>
      <c r="J613" s="481"/>
      <c r="K613" s="481"/>
    </row>
    <row r="614" spans="3:11" s="183" customFormat="1" ht="12">
      <c r="C614" s="481"/>
      <c r="D614" s="481"/>
      <c r="E614" s="481"/>
      <c r="F614" s="481"/>
      <c r="G614" s="481"/>
      <c r="H614" s="481"/>
      <c r="I614" s="481"/>
      <c r="J614" s="481"/>
      <c r="K614" s="481"/>
    </row>
    <row r="615" spans="3:11" s="183" customFormat="1" ht="12">
      <c r="C615" s="481"/>
      <c r="D615" s="481"/>
      <c r="E615" s="481"/>
      <c r="F615" s="481"/>
      <c r="G615" s="481"/>
      <c r="H615" s="481"/>
      <c r="I615" s="481"/>
      <c r="J615" s="481"/>
      <c r="K615" s="481"/>
    </row>
    <row r="616" spans="3:11" s="183" customFormat="1" ht="12">
      <c r="C616" s="481"/>
      <c r="D616" s="481"/>
      <c r="E616" s="481"/>
      <c r="F616" s="481"/>
      <c r="G616" s="481"/>
      <c r="H616" s="481"/>
      <c r="I616" s="481"/>
      <c r="J616" s="481"/>
      <c r="K616" s="481"/>
    </row>
    <row r="617" spans="3:11" s="183" customFormat="1" ht="12">
      <c r="C617" s="481"/>
      <c r="D617" s="481"/>
      <c r="E617" s="481"/>
      <c r="F617" s="481"/>
      <c r="G617" s="481"/>
      <c r="H617" s="481"/>
      <c r="I617" s="481"/>
      <c r="J617" s="481"/>
      <c r="K617" s="481"/>
    </row>
    <row r="618" spans="3:11" s="183" customFormat="1" ht="12">
      <c r="C618" s="481"/>
      <c r="D618" s="481"/>
      <c r="E618" s="481"/>
      <c r="F618" s="481"/>
      <c r="G618" s="481"/>
      <c r="H618" s="481"/>
      <c r="I618" s="481"/>
      <c r="J618" s="481"/>
      <c r="K618" s="481"/>
    </row>
    <row r="619" spans="3:11" s="183" customFormat="1" ht="12">
      <c r="C619" s="481"/>
      <c r="D619" s="481"/>
      <c r="E619" s="481"/>
      <c r="F619" s="481"/>
      <c r="G619" s="481"/>
      <c r="H619" s="481"/>
      <c r="I619" s="481"/>
      <c r="J619" s="481"/>
      <c r="K619" s="481"/>
    </row>
    <row r="620" spans="3:11" s="183" customFormat="1" ht="12">
      <c r="C620" s="481"/>
      <c r="D620" s="481"/>
      <c r="E620" s="481"/>
      <c r="F620" s="481"/>
      <c r="G620" s="481"/>
      <c r="H620" s="481"/>
      <c r="I620" s="481"/>
      <c r="J620" s="481"/>
      <c r="K620" s="481"/>
    </row>
    <row r="621" spans="3:11" s="183" customFormat="1" ht="12">
      <c r="C621" s="481"/>
      <c r="D621" s="481"/>
      <c r="E621" s="481"/>
      <c r="F621" s="481"/>
      <c r="G621" s="481"/>
      <c r="H621" s="481"/>
      <c r="I621" s="481"/>
      <c r="J621" s="481"/>
      <c r="K621" s="481"/>
    </row>
    <row r="622" spans="3:11" s="183" customFormat="1" ht="12">
      <c r="C622" s="481"/>
      <c r="D622" s="481"/>
      <c r="E622" s="481"/>
      <c r="F622" s="481"/>
      <c r="G622" s="481"/>
      <c r="H622" s="481"/>
      <c r="I622" s="481"/>
      <c r="J622" s="481"/>
      <c r="K622" s="481"/>
    </row>
    <row r="623" spans="3:11" s="183" customFormat="1" ht="12">
      <c r="C623" s="481"/>
      <c r="D623" s="481"/>
      <c r="E623" s="481"/>
      <c r="F623" s="481"/>
      <c r="G623" s="481"/>
      <c r="H623" s="481"/>
      <c r="I623" s="481"/>
      <c r="J623" s="481"/>
      <c r="K623" s="481"/>
    </row>
    <row r="624" spans="3:11" s="183" customFormat="1" ht="12">
      <c r="C624" s="481"/>
      <c r="D624" s="481"/>
      <c r="E624" s="481"/>
      <c r="F624" s="481"/>
      <c r="G624" s="481"/>
      <c r="H624" s="481"/>
      <c r="I624" s="481"/>
      <c r="J624" s="481"/>
      <c r="K624" s="481"/>
    </row>
    <row r="625" spans="3:11" s="183" customFormat="1" ht="12">
      <c r="C625" s="481"/>
      <c r="D625" s="481"/>
      <c r="E625" s="481"/>
      <c r="F625" s="481"/>
      <c r="G625" s="481"/>
      <c r="H625" s="481"/>
      <c r="I625" s="481"/>
      <c r="J625" s="481"/>
      <c r="K625" s="481"/>
    </row>
    <row r="626" spans="3:11" s="183" customFormat="1" ht="12">
      <c r="C626" s="481"/>
      <c r="D626" s="481"/>
      <c r="E626" s="481"/>
      <c r="F626" s="481"/>
      <c r="G626" s="481"/>
      <c r="H626" s="481"/>
      <c r="I626" s="481"/>
      <c r="J626" s="481"/>
      <c r="K626" s="481"/>
    </row>
    <row r="627" spans="3:11" s="183" customFormat="1" ht="12">
      <c r="C627" s="481"/>
      <c r="D627" s="481"/>
      <c r="E627" s="481"/>
      <c r="F627" s="481"/>
      <c r="G627" s="481"/>
      <c r="H627" s="481"/>
      <c r="I627" s="481"/>
      <c r="J627" s="481"/>
      <c r="K627" s="481"/>
    </row>
    <row r="628" spans="3:11" s="183" customFormat="1" ht="12">
      <c r="C628" s="481"/>
      <c r="D628" s="481"/>
      <c r="E628" s="481"/>
      <c r="F628" s="481"/>
      <c r="G628" s="481"/>
      <c r="H628" s="481"/>
      <c r="I628" s="481"/>
      <c r="J628" s="481"/>
      <c r="K628" s="481"/>
    </row>
    <row r="629" spans="3:11" s="183" customFormat="1" ht="12">
      <c r="C629" s="481"/>
      <c r="D629" s="481"/>
      <c r="E629" s="481"/>
      <c r="F629" s="481"/>
      <c r="G629" s="481"/>
      <c r="H629" s="481"/>
      <c r="I629" s="481"/>
      <c r="J629" s="481"/>
      <c r="K629" s="481"/>
    </row>
    <row r="630" spans="3:11" s="183" customFormat="1" ht="12">
      <c r="C630" s="481"/>
      <c r="D630" s="481"/>
      <c r="E630" s="481"/>
      <c r="F630" s="481"/>
      <c r="G630" s="481"/>
      <c r="H630" s="481"/>
      <c r="I630" s="481"/>
      <c r="J630" s="481"/>
      <c r="K630" s="481"/>
    </row>
    <row r="631" spans="3:11" s="183" customFormat="1" ht="12">
      <c r="C631" s="481"/>
      <c r="D631" s="481"/>
      <c r="E631" s="481"/>
      <c r="F631" s="481"/>
      <c r="G631" s="481"/>
      <c r="H631" s="481"/>
      <c r="I631" s="481"/>
      <c r="J631" s="481"/>
      <c r="K631" s="481"/>
    </row>
    <row r="632" spans="3:11" s="183" customFormat="1" ht="12">
      <c r="C632" s="481"/>
      <c r="D632" s="481"/>
      <c r="E632" s="481"/>
      <c r="F632" s="481"/>
      <c r="G632" s="481"/>
      <c r="H632" s="481"/>
      <c r="I632" s="481"/>
      <c r="J632" s="481"/>
      <c r="K632" s="481"/>
    </row>
    <row r="633" spans="3:11" s="183" customFormat="1" ht="12">
      <c r="C633" s="481"/>
      <c r="D633" s="481"/>
      <c r="E633" s="481"/>
      <c r="F633" s="481"/>
      <c r="G633" s="481"/>
      <c r="H633" s="481"/>
      <c r="I633" s="481"/>
      <c r="J633" s="481"/>
      <c r="K633" s="481"/>
    </row>
    <row r="634" spans="3:11" s="183" customFormat="1" ht="12">
      <c r="C634" s="481"/>
      <c r="D634" s="481"/>
      <c r="E634" s="481"/>
      <c r="F634" s="481"/>
      <c r="G634" s="481"/>
      <c r="H634" s="481"/>
      <c r="I634" s="481"/>
      <c r="J634" s="481"/>
      <c r="K634" s="481"/>
    </row>
    <row r="635" spans="3:11" s="183" customFormat="1" ht="12">
      <c r="C635" s="481"/>
      <c r="D635" s="481"/>
      <c r="E635" s="481"/>
      <c r="F635" s="481"/>
      <c r="G635" s="481"/>
      <c r="H635" s="481"/>
      <c r="I635" s="481"/>
      <c r="J635" s="481"/>
      <c r="K635" s="481"/>
    </row>
    <row r="636" spans="3:11" s="183" customFormat="1" ht="12">
      <c r="C636" s="481"/>
      <c r="D636" s="481"/>
      <c r="E636" s="481"/>
      <c r="F636" s="481"/>
      <c r="G636" s="481"/>
      <c r="H636" s="481"/>
      <c r="I636" s="481"/>
      <c r="J636" s="481"/>
      <c r="K636" s="481"/>
    </row>
    <row r="637" spans="3:11" s="183" customFormat="1" ht="12">
      <c r="C637" s="481"/>
      <c r="D637" s="481"/>
      <c r="E637" s="481"/>
      <c r="F637" s="481"/>
      <c r="G637" s="481"/>
      <c r="H637" s="481"/>
      <c r="I637" s="481"/>
      <c r="J637" s="481"/>
      <c r="K637" s="481"/>
    </row>
    <row r="638" spans="3:11" s="183" customFormat="1" ht="12">
      <c r="C638" s="481"/>
      <c r="D638" s="481"/>
      <c r="E638" s="481"/>
      <c r="F638" s="481"/>
      <c r="G638" s="481"/>
      <c r="H638" s="481"/>
      <c r="I638" s="481"/>
      <c r="J638" s="481"/>
      <c r="K638" s="481"/>
    </row>
    <row r="639" spans="3:11" s="183" customFormat="1" ht="12">
      <c r="C639" s="481"/>
      <c r="D639" s="481"/>
      <c r="E639" s="481"/>
      <c r="F639" s="481"/>
      <c r="G639" s="481"/>
      <c r="H639" s="481"/>
      <c r="I639" s="481"/>
      <c r="J639" s="481"/>
      <c r="K639" s="481"/>
    </row>
    <row r="640" spans="3:11" s="183" customFormat="1" ht="12">
      <c r="C640" s="481"/>
      <c r="D640" s="481"/>
      <c r="E640" s="481"/>
      <c r="F640" s="481"/>
      <c r="G640" s="481"/>
      <c r="H640" s="481"/>
      <c r="I640" s="481"/>
      <c r="J640" s="481"/>
      <c r="K640" s="481"/>
    </row>
    <row r="641" spans="3:11" s="183" customFormat="1" ht="12">
      <c r="C641" s="481"/>
      <c r="D641" s="481"/>
      <c r="E641" s="481"/>
      <c r="F641" s="481"/>
      <c r="G641" s="481"/>
      <c r="H641" s="481"/>
      <c r="I641" s="481"/>
      <c r="J641" s="481"/>
      <c r="K641" s="481"/>
    </row>
    <row r="642" spans="3:11" s="183" customFormat="1" ht="12">
      <c r="C642" s="481"/>
      <c r="D642" s="481"/>
      <c r="E642" s="481"/>
      <c r="F642" s="481"/>
      <c r="G642" s="481"/>
      <c r="H642" s="481"/>
      <c r="I642" s="481"/>
      <c r="J642" s="481"/>
      <c r="K642" s="481"/>
    </row>
    <row r="643" spans="3:11" s="183" customFormat="1" ht="12">
      <c r="C643" s="481"/>
      <c r="D643" s="481"/>
      <c r="E643" s="481"/>
      <c r="F643" s="481"/>
      <c r="G643" s="481"/>
      <c r="H643" s="481"/>
      <c r="I643" s="481"/>
      <c r="J643" s="481"/>
      <c r="K643" s="481"/>
    </row>
    <row r="644" spans="3:11" s="183" customFormat="1" ht="12">
      <c r="C644" s="481"/>
      <c r="D644" s="481"/>
      <c r="E644" s="481"/>
      <c r="F644" s="481"/>
      <c r="G644" s="481"/>
      <c r="H644" s="481"/>
      <c r="I644" s="481"/>
      <c r="J644" s="481"/>
      <c r="K644" s="481"/>
    </row>
    <row r="645" spans="3:11" s="183" customFormat="1" ht="12">
      <c r="C645" s="481"/>
      <c r="D645" s="481"/>
      <c r="E645" s="481"/>
      <c r="F645" s="481"/>
      <c r="G645" s="481"/>
      <c r="H645" s="481"/>
      <c r="I645" s="481"/>
      <c r="J645" s="481"/>
      <c r="K645" s="481"/>
    </row>
    <row r="646" spans="3:11" s="183" customFormat="1" ht="12">
      <c r="C646" s="481"/>
      <c r="D646" s="481"/>
      <c r="E646" s="481"/>
      <c r="F646" s="481"/>
      <c r="G646" s="481"/>
      <c r="H646" s="481"/>
      <c r="I646" s="481"/>
      <c r="J646" s="481"/>
      <c r="K646" s="481"/>
    </row>
    <row r="647" spans="3:11" s="183" customFormat="1" ht="12">
      <c r="C647" s="481"/>
      <c r="D647" s="481"/>
      <c r="E647" s="481"/>
      <c r="F647" s="481"/>
      <c r="G647" s="481"/>
      <c r="H647" s="481"/>
      <c r="I647" s="481"/>
      <c r="J647" s="481"/>
      <c r="K647" s="481"/>
    </row>
    <row r="648" spans="3:11" s="183" customFormat="1" ht="12">
      <c r="C648" s="481"/>
      <c r="D648" s="481"/>
      <c r="E648" s="481"/>
      <c r="F648" s="481"/>
      <c r="G648" s="481"/>
      <c r="H648" s="481"/>
      <c r="I648" s="481"/>
      <c r="J648" s="481"/>
      <c r="K648" s="481"/>
    </row>
    <row r="649" spans="3:11" s="183" customFormat="1" ht="12">
      <c r="C649" s="481"/>
      <c r="D649" s="481"/>
      <c r="E649" s="481"/>
      <c r="F649" s="481"/>
      <c r="G649" s="481"/>
      <c r="H649" s="481"/>
      <c r="I649" s="481"/>
      <c r="J649" s="481"/>
      <c r="K649" s="481"/>
    </row>
    <row r="650" spans="3:11" s="183" customFormat="1" ht="12">
      <c r="C650" s="481"/>
      <c r="D650" s="481"/>
      <c r="E650" s="481"/>
      <c r="F650" s="481"/>
      <c r="G650" s="481"/>
      <c r="H650" s="481"/>
      <c r="I650" s="481"/>
      <c r="J650" s="481"/>
      <c r="K650" s="481"/>
    </row>
    <row r="651" spans="3:11" s="183" customFormat="1" ht="12">
      <c r="C651" s="481"/>
      <c r="D651" s="481"/>
      <c r="E651" s="481"/>
      <c r="F651" s="481"/>
      <c r="G651" s="481"/>
      <c r="H651" s="481"/>
      <c r="I651" s="481"/>
      <c r="J651" s="481"/>
      <c r="K651" s="481"/>
    </row>
    <row r="652" spans="3:11" s="183" customFormat="1" ht="12">
      <c r="C652" s="481"/>
      <c r="D652" s="481"/>
      <c r="E652" s="481"/>
      <c r="F652" s="481"/>
      <c r="G652" s="481"/>
      <c r="H652" s="481"/>
      <c r="I652" s="481"/>
      <c r="J652" s="481"/>
      <c r="K652" s="481"/>
    </row>
    <row r="653" spans="3:11" s="183" customFormat="1" ht="12">
      <c r="C653" s="481"/>
      <c r="D653" s="481"/>
      <c r="E653" s="481"/>
      <c r="F653" s="481"/>
      <c r="G653" s="481"/>
      <c r="H653" s="481"/>
      <c r="I653" s="481"/>
      <c r="J653" s="481"/>
      <c r="K653" s="481"/>
    </row>
    <row r="654" spans="3:11" s="183" customFormat="1" ht="12">
      <c r="C654" s="481"/>
      <c r="D654" s="481"/>
      <c r="E654" s="481"/>
      <c r="F654" s="481"/>
      <c r="G654" s="481"/>
      <c r="H654" s="481"/>
      <c r="I654" s="481"/>
      <c r="J654" s="481"/>
      <c r="K654" s="481"/>
    </row>
    <row r="655" spans="3:11" s="183" customFormat="1" ht="12">
      <c r="C655" s="481"/>
      <c r="D655" s="481"/>
      <c r="E655" s="481"/>
      <c r="F655" s="481"/>
      <c r="G655" s="481"/>
      <c r="H655" s="481"/>
      <c r="I655" s="481"/>
      <c r="J655" s="481"/>
      <c r="K655" s="481"/>
    </row>
    <row r="656" spans="3:11" s="183" customFormat="1" ht="12">
      <c r="C656" s="481"/>
      <c r="D656" s="481"/>
      <c r="E656" s="481"/>
      <c r="F656" s="481"/>
      <c r="G656" s="481"/>
      <c r="H656" s="481"/>
      <c r="I656" s="481"/>
      <c r="J656" s="481"/>
      <c r="K656" s="481"/>
    </row>
    <row r="657" spans="3:11" s="183" customFormat="1" ht="12">
      <c r="C657" s="481"/>
      <c r="D657" s="481"/>
      <c r="E657" s="481"/>
      <c r="F657" s="481"/>
      <c r="G657" s="481"/>
      <c r="H657" s="481"/>
      <c r="I657" s="481"/>
      <c r="J657" s="481"/>
      <c r="K657" s="481"/>
    </row>
    <row r="658" spans="3:11" s="183" customFormat="1" ht="12">
      <c r="C658" s="481"/>
      <c r="D658" s="481"/>
      <c r="E658" s="481"/>
      <c r="F658" s="481"/>
      <c r="G658" s="481"/>
      <c r="H658" s="481"/>
      <c r="I658" s="481"/>
      <c r="J658" s="481"/>
      <c r="K658" s="481"/>
    </row>
    <row r="659" spans="3:11" s="183" customFormat="1" ht="12">
      <c r="C659" s="481"/>
      <c r="D659" s="481"/>
      <c r="E659" s="481"/>
      <c r="F659" s="481"/>
      <c r="G659" s="481"/>
      <c r="H659" s="481"/>
      <c r="I659" s="481"/>
      <c r="J659" s="481"/>
      <c r="K659" s="481"/>
    </row>
    <row r="660" spans="3:11" s="183" customFormat="1" ht="12">
      <c r="C660" s="481"/>
      <c r="D660" s="481"/>
      <c r="E660" s="481"/>
      <c r="F660" s="481"/>
      <c r="G660" s="481"/>
      <c r="H660" s="481"/>
      <c r="I660" s="481"/>
      <c r="J660" s="481"/>
      <c r="K660" s="481"/>
    </row>
    <row r="661" spans="3:11" s="183" customFormat="1" ht="12">
      <c r="C661" s="481"/>
      <c r="D661" s="481"/>
      <c r="E661" s="481"/>
      <c r="F661" s="481"/>
      <c r="G661" s="481"/>
      <c r="H661" s="481"/>
      <c r="I661" s="481"/>
      <c r="J661" s="481"/>
      <c r="K661" s="481"/>
    </row>
    <row r="662" spans="3:11" s="183" customFormat="1" ht="12">
      <c r="C662" s="481"/>
      <c r="D662" s="481"/>
      <c r="E662" s="481"/>
      <c r="F662" s="481"/>
      <c r="G662" s="481"/>
      <c r="H662" s="481"/>
      <c r="I662" s="481"/>
      <c r="J662" s="481"/>
      <c r="K662" s="481"/>
    </row>
    <row r="663" spans="3:11" s="183" customFormat="1" ht="12">
      <c r="C663" s="481"/>
      <c r="D663" s="481"/>
      <c r="E663" s="481"/>
      <c r="F663" s="481"/>
      <c r="G663" s="481"/>
      <c r="H663" s="481"/>
      <c r="I663" s="481"/>
      <c r="J663" s="481"/>
      <c r="K663" s="481"/>
    </row>
    <row r="664" spans="3:11" s="183" customFormat="1" ht="12">
      <c r="C664" s="481"/>
      <c r="D664" s="481"/>
      <c r="E664" s="481"/>
      <c r="F664" s="481"/>
      <c r="G664" s="481"/>
      <c r="H664" s="481"/>
      <c r="I664" s="481"/>
      <c r="J664" s="481"/>
      <c r="K664" s="481"/>
    </row>
    <row r="665" spans="3:11" s="183" customFormat="1" ht="12">
      <c r="C665" s="481"/>
      <c r="D665" s="481"/>
      <c r="E665" s="481"/>
      <c r="F665" s="481"/>
      <c r="G665" s="481"/>
      <c r="H665" s="481"/>
      <c r="I665" s="481"/>
      <c r="J665" s="481"/>
      <c r="K665" s="481"/>
    </row>
    <row r="666" spans="3:11" s="183" customFormat="1" ht="12">
      <c r="C666" s="481"/>
      <c r="D666" s="481"/>
      <c r="E666" s="481"/>
      <c r="F666" s="481"/>
      <c r="G666" s="481"/>
      <c r="H666" s="481"/>
      <c r="I666" s="481"/>
      <c r="J666" s="481"/>
      <c r="K666" s="481"/>
    </row>
    <row r="667" spans="3:11" s="183" customFormat="1" ht="12">
      <c r="C667" s="481"/>
      <c r="D667" s="481"/>
      <c r="E667" s="481"/>
      <c r="F667" s="481"/>
      <c r="G667" s="481"/>
      <c r="H667" s="481"/>
      <c r="I667" s="481"/>
      <c r="J667" s="481"/>
      <c r="K667" s="481"/>
    </row>
    <row r="668" spans="3:11" s="183" customFormat="1" ht="12">
      <c r="C668" s="481"/>
      <c r="D668" s="481"/>
      <c r="E668" s="481"/>
      <c r="F668" s="481"/>
      <c r="G668" s="481"/>
      <c r="H668" s="481"/>
      <c r="I668" s="481"/>
      <c r="J668" s="481"/>
      <c r="K668" s="481"/>
    </row>
    <row r="669" spans="3:11" s="183" customFormat="1" ht="12">
      <c r="C669" s="481"/>
      <c r="D669" s="481"/>
      <c r="E669" s="481"/>
      <c r="F669" s="481"/>
      <c r="G669" s="481"/>
      <c r="H669" s="481"/>
      <c r="I669" s="481"/>
      <c r="J669" s="481"/>
      <c r="K669" s="481"/>
    </row>
    <row r="670" spans="3:11" s="183" customFormat="1" ht="12">
      <c r="C670" s="481"/>
      <c r="D670" s="481"/>
      <c r="E670" s="481"/>
      <c r="F670" s="481"/>
      <c r="G670" s="481"/>
      <c r="H670" s="481"/>
      <c r="I670" s="481"/>
      <c r="J670" s="481"/>
      <c r="K670" s="481"/>
    </row>
    <row r="671" spans="3:11" s="183" customFormat="1" ht="12">
      <c r="C671" s="481"/>
      <c r="D671" s="481"/>
      <c r="E671" s="481"/>
      <c r="F671" s="481"/>
      <c r="G671" s="481"/>
      <c r="H671" s="481"/>
      <c r="I671" s="481"/>
      <c r="J671" s="481"/>
      <c r="K671" s="481"/>
    </row>
    <row r="672" spans="3:11" s="183" customFormat="1" ht="12">
      <c r="C672" s="481"/>
      <c r="D672" s="481"/>
      <c r="E672" s="481"/>
      <c r="F672" s="481"/>
      <c r="G672" s="481"/>
      <c r="H672" s="481"/>
      <c r="I672" s="481"/>
      <c r="J672" s="481"/>
      <c r="K672" s="481"/>
    </row>
    <row r="673" spans="3:11" s="183" customFormat="1" ht="12">
      <c r="C673" s="481"/>
      <c r="D673" s="481"/>
      <c r="E673" s="481"/>
      <c r="F673" s="481"/>
      <c r="G673" s="481"/>
      <c r="H673" s="481"/>
      <c r="I673" s="481"/>
      <c r="J673" s="481"/>
      <c r="K673" s="481"/>
    </row>
    <row r="674" spans="3:11" s="183" customFormat="1" ht="12">
      <c r="C674" s="481"/>
      <c r="D674" s="481"/>
      <c r="E674" s="481"/>
      <c r="F674" s="481"/>
      <c r="G674" s="481"/>
      <c r="H674" s="481"/>
      <c r="I674" s="481"/>
      <c r="J674" s="481"/>
      <c r="K674" s="481"/>
    </row>
    <row r="675" spans="3:11" s="183" customFormat="1" ht="12">
      <c r="C675" s="481"/>
      <c r="D675" s="481"/>
      <c r="E675" s="481"/>
      <c r="F675" s="481"/>
      <c r="G675" s="481"/>
      <c r="H675" s="481"/>
      <c r="I675" s="481"/>
      <c r="J675" s="481"/>
      <c r="K675" s="481"/>
    </row>
    <row r="676" spans="3:11" s="183" customFormat="1" ht="12">
      <c r="C676" s="481"/>
      <c r="D676" s="481"/>
      <c r="E676" s="481"/>
      <c r="F676" s="481"/>
      <c r="G676" s="481"/>
      <c r="H676" s="481"/>
      <c r="I676" s="481"/>
      <c r="J676" s="481"/>
      <c r="K676" s="481"/>
    </row>
    <row r="677" spans="3:11" s="183" customFormat="1" ht="12">
      <c r="C677" s="481"/>
      <c r="D677" s="481"/>
      <c r="E677" s="481"/>
      <c r="F677" s="481"/>
      <c r="G677" s="481"/>
      <c r="H677" s="481"/>
      <c r="I677" s="481"/>
      <c r="J677" s="481"/>
      <c r="K677" s="481"/>
    </row>
    <row r="678" spans="3:11" s="183" customFormat="1" ht="12">
      <c r="C678" s="481"/>
      <c r="D678" s="481"/>
      <c r="E678" s="481"/>
      <c r="F678" s="481"/>
      <c r="G678" s="481"/>
      <c r="H678" s="481"/>
      <c r="I678" s="481"/>
      <c r="J678" s="481"/>
      <c r="K678" s="481"/>
    </row>
    <row r="679" spans="3:11" s="183" customFormat="1" ht="12">
      <c r="C679" s="481"/>
      <c r="D679" s="481"/>
      <c r="E679" s="481"/>
      <c r="F679" s="481"/>
      <c r="G679" s="481"/>
      <c r="H679" s="481"/>
      <c r="I679" s="481"/>
      <c r="J679" s="481"/>
      <c r="K679" s="481"/>
    </row>
    <row r="680" spans="3:11" s="183" customFormat="1" ht="12">
      <c r="C680" s="481"/>
      <c r="D680" s="481"/>
      <c r="E680" s="481"/>
      <c r="F680" s="481"/>
      <c r="G680" s="481"/>
      <c r="H680" s="481"/>
      <c r="I680" s="481"/>
      <c r="J680" s="481"/>
      <c r="K680" s="481"/>
    </row>
    <row r="681" spans="3:11" s="183" customFormat="1" ht="12">
      <c r="C681" s="481"/>
      <c r="D681" s="481"/>
      <c r="E681" s="481"/>
      <c r="F681" s="481"/>
      <c r="G681" s="481"/>
      <c r="H681" s="481"/>
      <c r="I681" s="481"/>
      <c r="J681" s="481"/>
      <c r="K681" s="481"/>
    </row>
    <row r="682" spans="3:11" s="183" customFormat="1" ht="12">
      <c r="C682" s="481"/>
      <c r="D682" s="481"/>
      <c r="E682" s="481"/>
      <c r="F682" s="481"/>
      <c r="G682" s="481"/>
      <c r="H682" s="481"/>
      <c r="I682" s="481"/>
      <c r="J682" s="481"/>
      <c r="K682" s="481"/>
    </row>
    <row r="683" spans="3:11" s="183" customFormat="1" ht="12">
      <c r="C683" s="481"/>
      <c r="D683" s="481"/>
      <c r="E683" s="481"/>
      <c r="F683" s="481"/>
      <c r="G683" s="481"/>
      <c r="H683" s="481"/>
      <c r="I683" s="481"/>
      <c r="J683" s="481"/>
      <c r="K683" s="481"/>
    </row>
    <row r="684" spans="3:11" s="183" customFormat="1" ht="12">
      <c r="C684" s="481"/>
      <c r="D684" s="481"/>
      <c r="E684" s="481"/>
      <c r="F684" s="481"/>
      <c r="G684" s="481"/>
      <c r="H684" s="481"/>
      <c r="I684" s="481"/>
      <c r="J684" s="481"/>
      <c r="K684" s="481"/>
    </row>
    <row r="685" spans="3:11" s="183" customFormat="1" ht="12">
      <c r="C685" s="481"/>
      <c r="D685" s="481"/>
      <c r="E685" s="481"/>
      <c r="F685" s="481"/>
      <c r="G685" s="481"/>
      <c r="H685" s="481"/>
      <c r="I685" s="481"/>
      <c r="J685" s="481"/>
      <c r="K685" s="481"/>
    </row>
    <row r="686" spans="3:11" s="183" customFormat="1" ht="12">
      <c r="C686" s="481"/>
      <c r="D686" s="481"/>
      <c r="E686" s="481"/>
      <c r="F686" s="481"/>
      <c r="G686" s="481"/>
      <c r="H686" s="481"/>
      <c r="I686" s="481"/>
      <c r="J686" s="481"/>
      <c r="K686" s="481"/>
    </row>
    <row r="687" spans="3:11" s="183" customFormat="1" ht="12">
      <c r="C687" s="481"/>
      <c r="D687" s="481"/>
      <c r="E687" s="481"/>
      <c r="F687" s="481"/>
      <c r="G687" s="481"/>
      <c r="H687" s="481"/>
      <c r="I687" s="481"/>
      <c r="J687" s="481"/>
      <c r="K687" s="481"/>
    </row>
    <row r="688" spans="3:11" s="183" customFormat="1" ht="12">
      <c r="C688" s="481"/>
      <c r="D688" s="481"/>
      <c r="E688" s="481"/>
      <c r="F688" s="481"/>
      <c r="G688" s="481"/>
      <c r="H688" s="481"/>
      <c r="I688" s="481"/>
      <c r="J688" s="481"/>
      <c r="K688" s="481"/>
    </row>
    <row r="689" spans="3:11" s="183" customFormat="1" ht="12">
      <c r="C689" s="481"/>
      <c r="D689" s="481"/>
      <c r="E689" s="481"/>
      <c r="F689" s="481"/>
      <c r="G689" s="481"/>
      <c r="H689" s="481"/>
      <c r="I689" s="481"/>
      <c r="J689" s="481"/>
      <c r="K689" s="481"/>
    </row>
    <row r="690" spans="3:11" s="183" customFormat="1" ht="12">
      <c r="C690" s="481"/>
      <c r="D690" s="481"/>
      <c r="E690" s="481"/>
      <c r="F690" s="481"/>
      <c r="G690" s="481"/>
      <c r="H690" s="481"/>
      <c r="I690" s="481"/>
      <c r="J690" s="481"/>
      <c r="K690" s="481"/>
    </row>
    <row r="691" spans="3:11" s="183" customFormat="1" ht="12">
      <c r="C691" s="481"/>
      <c r="D691" s="481"/>
      <c r="E691" s="481"/>
      <c r="F691" s="481"/>
      <c r="G691" s="481"/>
      <c r="H691" s="481"/>
      <c r="I691" s="481"/>
      <c r="J691" s="481"/>
      <c r="K691" s="481"/>
    </row>
    <row r="692" spans="3:11" s="183" customFormat="1" ht="12">
      <c r="C692" s="481"/>
      <c r="D692" s="481"/>
      <c r="E692" s="481"/>
      <c r="F692" s="481"/>
      <c r="G692" s="481"/>
      <c r="H692" s="481"/>
      <c r="I692" s="481"/>
      <c r="J692" s="481"/>
      <c r="K692" s="481"/>
    </row>
    <row r="693" spans="3:11" s="183" customFormat="1" ht="12">
      <c r="C693" s="481"/>
      <c r="D693" s="481"/>
      <c r="E693" s="481"/>
      <c r="F693" s="481"/>
      <c r="G693" s="481"/>
      <c r="H693" s="481"/>
      <c r="I693" s="481"/>
      <c r="J693" s="481"/>
      <c r="K693" s="481"/>
    </row>
    <row r="694" spans="3:11" s="183" customFormat="1" ht="12">
      <c r="C694" s="481"/>
      <c r="D694" s="481"/>
      <c r="E694" s="481"/>
      <c r="F694" s="481"/>
      <c r="G694" s="481"/>
      <c r="H694" s="481"/>
      <c r="I694" s="481"/>
      <c r="J694" s="481"/>
      <c r="K694" s="481"/>
    </row>
    <row r="695" spans="3:11" s="183" customFormat="1" ht="12">
      <c r="C695" s="481"/>
      <c r="D695" s="481"/>
      <c r="E695" s="481"/>
      <c r="F695" s="481"/>
      <c r="G695" s="481"/>
      <c r="H695" s="481"/>
      <c r="I695" s="481"/>
      <c r="J695" s="481"/>
      <c r="K695" s="481"/>
    </row>
    <row r="696" spans="3:11" s="183" customFormat="1" ht="12">
      <c r="C696" s="481"/>
      <c r="D696" s="481"/>
      <c r="E696" s="481"/>
      <c r="F696" s="481"/>
      <c r="G696" s="481"/>
      <c r="H696" s="481"/>
      <c r="I696" s="481"/>
      <c r="J696" s="481"/>
      <c r="K696" s="481"/>
    </row>
    <row r="697" spans="3:11" s="183" customFormat="1" ht="12">
      <c r="C697" s="481"/>
      <c r="D697" s="481"/>
      <c r="E697" s="481"/>
      <c r="F697" s="481"/>
      <c r="G697" s="481"/>
      <c r="H697" s="481"/>
      <c r="I697" s="481"/>
      <c r="J697" s="481"/>
      <c r="K697" s="481"/>
    </row>
    <row r="698" spans="3:11" s="183" customFormat="1" ht="12">
      <c r="C698" s="481"/>
      <c r="D698" s="481"/>
      <c r="E698" s="481"/>
      <c r="F698" s="481"/>
      <c r="G698" s="481"/>
      <c r="H698" s="481"/>
      <c r="I698" s="481"/>
      <c r="J698" s="481"/>
      <c r="K698" s="481"/>
    </row>
    <row r="699" spans="3:11" s="183" customFormat="1" ht="12">
      <c r="C699" s="481"/>
      <c r="D699" s="481"/>
      <c r="E699" s="481"/>
      <c r="F699" s="481"/>
      <c r="G699" s="481"/>
      <c r="H699" s="481"/>
      <c r="I699" s="481"/>
      <c r="J699" s="481"/>
      <c r="K699" s="481"/>
    </row>
    <row r="700" spans="3:11" s="183" customFormat="1" ht="12">
      <c r="C700" s="481"/>
      <c r="D700" s="481"/>
      <c r="E700" s="481"/>
      <c r="F700" s="481"/>
      <c r="G700" s="481"/>
      <c r="H700" s="481"/>
      <c r="I700" s="481"/>
      <c r="J700" s="481"/>
      <c r="K700" s="481"/>
    </row>
    <row r="701" spans="3:11" s="183" customFormat="1" ht="12">
      <c r="C701" s="481"/>
      <c r="D701" s="481"/>
      <c r="E701" s="481"/>
      <c r="F701" s="481"/>
      <c r="G701" s="481"/>
      <c r="H701" s="481"/>
      <c r="I701" s="481"/>
      <c r="J701" s="481"/>
      <c r="K701" s="481"/>
    </row>
    <row r="702" spans="3:11" s="183" customFormat="1" ht="12">
      <c r="C702" s="481"/>
      <c r="D702" s="481"/>
      <c r="E702" s="481"/>
      <c r="F702" s="481"/>
      <c r="G702" s="481"/>
      <c r="H702" s="481"/>
      <c r="I702" s="481"/>
      <c r="J702" s="481"/>
      <c r="K702" s="481"/>
    </row>
    <row r="703" spans="3:11" s="183" customFormat="1" ht="12">
      <c r="C703" s="481"/>
      <c r="D703" s="481"/>
      <c r="E703" s="481"/>
      <c r="F703" s="481"/>
      <c r="G703" s="481"/>
      <c r="H703" s="481"/>
      <c r="I703" s="481"/>
      <c r="J703" s="481"/>
      <c r="K703" s="481"/>
    </row>
    <row r="704" spans="3:11" s="183" customFormat="1" ht="12">
      <c r="C704" s="481"/>
      <c r="D704" s="481"/>
      <c r="E704" s="481"/>
      <c r="F704" s="481"/>
      <c r="G704" s="481"/>
      <c r="H704" s="481"/>
      <c r="I704" s="481"/>
      <c r="J704" s="481"/>
      <c r="K704" s="481"/>
    </row>
    <row r="705" spans="3:11" s="183" customFormat="1" ht="12">
      <c r="C705" s="481"/>
      <c r="D705" s="481"/>
      <c r="E705" s="481"/>
      <c r="F705" s="481"/>
      <c r="G705" s="481"/>
      <c r="H705" s="481"/>
      <c r="I705" s="481"/>
      <c r="J705" s="481"/>
      <c r="K705" s="481"/>
    </row>
    <row r="706" spans="3:11" s="183" customFormat="1" ht="12">
      <c r="C706" s="481"/>
      <c r="D706" s="481"/>
      <c r="E706" s="481"/>
      <c r="F706" s="481"/>
      <c r="G706" s="481"/>
      <c r="H706" s="481"/>
      <c r="I706" s="481"/>
      <c r="J706" s="481"/>
      <c r="K706" s="481"/>
    </row>
    <row r="707" spans="3:11" s="183" customFormat="1" ht="12">
      <c r="C707" s="481"/>
      <c r="D707" s="481"/>
      <c r="E707" s="481"/>
      <c r="F707" s="481"/>
      <c r="G707" s="481"/>
      <c r="H707" s="481"/>
      <c r="I707" s="481"/>
      <c r="J707" s="481"/>
      <c r="K707" s="481"/>
    </row>
    <row r="708" spans="3:11" s="183" customFormat="1" ht="12">
      <c r="C708" s="481"/>
      <c r="D708" s="481"/>
      <c r="E708" s="481"/>
      <c r="F708" s="481"/>
      <c r="G708" s="481"/>
      <c r="H708" s="481"/>
      <c r="I708" s="481"/>
      <c r="J708" s="481"/>
      <c r="K708" s="481"/>
    </row>
    <row r="709" spans="3:11" s="183" customFormat="1" ht="12">
      <c r="C709" s="481"/>
      <c r="D709" s="481"/>
      <c r="E709" s="481"/>
      <c r="F709" s="481"/>
      <c r="G709" s="481"/>
      <c r="H709" s="481"/>
      <c r="I709" s="481"/>
      <c r="J709" s="481"/>
      <c r="K709" s="481"/>
    </row>
    <row r="710" spans="3:11" s="183" customFormat="1" ht="12">
      <c r="C710" s="481"/>
      <c r="D710" s="481"/>
      <c r="E710" s="481"/>
      <c r="F710" s="481"/>
      <c r="G710" s="481"/>
      <c r="H710" s="481"/>
      <c r="I710" s="481"/>
      <c r="J710" s="481"/>
      <c r="K710" s="481"/>
    </row>
    <row r="711" spans="3:11" s="183" customFormat="1" ht="12">
      <c r="C711" s="481"/>
      <c r="D711" s="481"/>
      <c r="E711" s="481"/>
      <c r="F711" s="481"/>
      <c r="G711" s="481"/>
      <c r="H711" s="481"/>
      <c r="I711" s="481"/>
      <c r="J711" s="481"/>
      <c r="K711" s="481"/>
    </row>
    <row r="712" spans="3:11" s="183" customFormat="1" ht="12">
      <c r="C712" s="481"/>
      <c r="D712" s="481"/>
      <c r="E712" s="481"/>
      <c r="F712" s="481"/>
      <c r="G712" s="481"/>
      <c r="H712" s="481"/>
      <c r="I712" s="481"/>
      <c r="J712" s="481"/>
      <c r="K712" s="481"/>
    </row>
    <row r="713" spans="3:11" s="183" customFormat="1" ht="12">
      <c r="C713" s="481"/>
      <c r="D713" s="481"/>
      <c r="E713" s="481"/>
      <c r="F713" s="481"/>
      <c r="G713" s="481"/>
      <c r="H713" s="481"/>
      <c r="I713" s="481"/>
      <c r="J713" s="481"/>
      <c r="K713" s="481"/>
    </row>
    <row r="714" spans="3:11" s="183" customFormat="1" ht="12">
      <c r="C714" s="481"/>
      <c r="D714" s="481"/>
      <c r="E714" s="481"/>
      <c r="F714" s="481"/>
      <c r="G714" s="481"/>
      <c r="H714" s="481"/>
      <c r="I714" s="481"/>
      <c r="J714" s="481"/>
      <c r="K714" s="481"/>
    </row>
    <row r="715" spans="3:11" s="183" customFormat="1" ht="12">
      <c r="C715" s="481"/>
      <c r="D715" s="481"/>
      <c r="E715" s="481"/>
      <c r="F715" s="481"/>
      <c r="G715" s="481"/>
      <c r="H715" s="481"/>
      <c r="I715" s="481"/>
      <c r="J715" s="481"/>
      <c r="K715" s="481"/>
    </row>
    <row r="716" spans="3:11" s="183" customFormat="1" ht="12">
      <c r="C716" s="481"/>
      <c r="D716" s="481"/>
      <c r="E716" s="481"/>
      <c r="F716" s="481"/>
      <c r="G716" s="481"/>
      <c r="H716" s="481"/>
      <c r="I716" s="481"/>
      <c r="J716" s="481"/>
      <c r="K716" s="481"/>
    </row>
    <row r="717" spans="3:11" s="183" customFormat="1" ht="12">
      <c r="C717" s="481"/>
      <c r="D717" s="481"/>
      <c r="E717" s="481"/>
      <c r="F717" s="481"/>
      <c r="G717" s="481"/>
      <c r="H717" s="481"/>
      <c r="I717" s="481"/>
      <c r="J717" s="481"/>
      <c r="K717" s="481"/>
    </row>
    <row r="718" spans="3:11" s="183" customFormat="1" ht="12">
      <c r="C718" s="481"/>
      <c r="D718" s="481"/>
      <c r="E718" s="481"/>
      <c r="F718" s="481"/>
      <c r="G718" s="481"/>
      <c r="H718" s="481"/>
      <c r="I718" s="481"/>
      <c r="J718" s="481"/>
      <c r="K718" s="481"/>
    </row>
    <row r="719" spans="3:11" s="183" customFormat="1" ht="12">
      <c r="C719" s="481"/>
      <c r="D719" s="481"/>
      <c r="E719" s="481"/>
      <c r="F719" s="481"/>
      <c r="G719" s="481"/>
      <c r="H719" s="481"/>
      <c r="I719" s="481"/>
      <c r="J719" s="481"/>
      <c r="K719" s="481"/>
    </row>
    <row r="720" spans="3:11" s="183" customFormat="1" ht="12">
      <c r="C720" s="481"/>
      <c r="D720" s="481"/>
      <c r="E720" s="481"/>
      <c r="F720" s="481"/>
      <c r="G720" s="481"/>
      <c r="H720" s="481"/>
      <c r="I720" s="481"/>
      <c r="J720" s="481"/>
      <c r="K720" s="481"/>
    </row>
    <row r="721" spans="3:11" s="183" customFormat="1" ht="12">
      <c r="C721" s="481"/>
      <c r="D721" s="481"/>
      <c r="E721" s="481"/>
      <c r="F721" s="481"/>
      <c r="G721" s="481"/>
      <c r="H721" s="481"/>
      <c r="I721" s="481"/>
      <c r="J721" s="481"/>
      <c r="K721" s="481"/>
    </row>
    <row r="722" spans="3:11" s="183" customFormat="1" ht="12">
      <c r="C722" s="481"/>
      <c r="D722" s="481"/>
      <c r="E722" s="481"/>
      <c r="F722" s="481"/>
      <c r="G722" s="481"/>
      <c r="H722" s="481"/>
      <c r="I722" s="481"/>
      <c r="J722" s="481"/>
      <c r="K722" s="481"/>
    </row>
    <row r="723" spans="3:11" s="183" customFormat="1" ht="12">
      <c r="C723" s="481"/>
      <c r="D723" s="481"/>
      <c r="E723" s="481"/>
      <c r="F723" s="481"/>
      <c r="G723" s="481"/>
      <c r="H723" s="481"/>
      <c r="I723" s="481"/>
      <c r="J723" s="481"/>
      <c r="K723" s="481"/>
    </row>
    <row r="724" spans="3:11" s="183" customFormat="1" ht="12">
      <c r="C724" s="481"/>
      <c r="D724" s="481"/>
      <c r="E724" s="481"/>
      <c r="F724" s="481"/>
      <c r="G724" s="481"/>
      <c r="H724" s="481"/>
      <c r="I724" s="481"/>
      <c r="J724" s="481"/>
      <c r="K724" s="481"/>
    </row>
    <row r="725" spans="3:11" s="183" customFormat="1" ht="12">
      <c r="C725" s="481"/>
      <c r="D725" s="481"/>
      <c r="E725" s="481"/>
      <c r="F725" s="481"/>
      <c r="G725" s="481"/>
      <c r="H725" s="481"/>
      <c r="I725" s="481"/>
      <c r="J725" s="481"/>
      <c r="K725" s="481"/>
    </row>
    <row r="726" spans="3:11" s="183" customFormat="1" ht="12">
      <c r="C726" s="481"/>
      <c r="D726" s="481"/>
      <c r="E726" s="481"/>
      <c r="F726" s="481"/>
      <c r="G726" s="481"/>
      <c r="H726" s="481"/>
      <c r="I726" s="481"/>
      <c r="J726" s="481"/>
      <c r="K726" s="481"/>
    </row>
    <row r="727" spans="3:11" s="183" customFormat="1" ht="12">
      <c r="C727" s="481"/>
      <c r="D727" s="481"/>
      <c r="E727" s="481"/>
      <c r="F727" s="481"/>
      <c r="G727" s="481"/>
      <c r="H727" s="481"/>
      <c r="I727" s="481"/>
      <c r="J727" s="481"/>
      <c r="K727" s="481"/>
    </row>
    <row r="728" spans="3:11" s="183" customFormat="1" ht="12">
      <c r="C728" s="481"/>
      <c r="D728" s="481"/>
      <c r="E728" s="481"/>
      <c r="F728" s="481"/>
      <c r="G728" s="481"/>
      <c r="H728" s="481"/>
      <c r="I728" s="481"/>
      <c r="J728" s="481"/>
      <c r="K728" s="481"/>
    </row>
    <row r="729" spans="3:11" s="183" customFormat="1" ht="12">
      <c r="C729" s="481"/>
      <c r="D729" s="481"/>
      <c r="E729" s="481"/>
      <c r="F729" s="481"/>
      <c r="G729" s="481"/>
      <c r="H729" s="481"/>
      <c r="I729" s="481"/>
      <c r="J729" s="481"/>
      <c r="K729" s="481"/>
    </row>
    <row r="730" spans="3:11" s="183" customFormat="1" ht="12">
      <c r="C730" s="481"/>
      <c r="D730" s="481"/>
      <c r="E730" s="481"/>
      <c r="F730" s="481"/>
      <c r="G730" s="481"/>
      <c r="H730" s="481"/>
      <c r="I730" s="481"/>
      <c r="J730" s="481"/>
      <c r="K730" s="481"/>
    </row>
    <row r="731" spans="3:11" s="183" customFormat="1" ht="12">
      <c r="C731" s="481"/>
      <c r="D731" s="481"/>
      <c r="E731" s="481"/>
      <c r="F731" s="481"/>
      <c r="G731" s="481"/>
      <c r="H731" s="481"/>
      <c r="I731" s="481"/>
      <c r="J731" s="481"/>
      <c r="K731" s="481"/>
    </row>
    <row r="732" spans="3:11" s="183" customFormat="1" ht="12">
      <c r="C732" s="481"/>
      <c r="D732" s="481"/>
      <c r="E732" s="481"/>
      <c r="F732" s="481"/>
      <c r="G732" s="481"/>
      <c r="H732" s="481"/>
      <c r="I732" s="481"/>
      <c r="J732" s="481"/>
      <c r="K732" s="481"/>
    </row>
    <row r="733" spans="3:11" s="183" customFormat="1" ht="12">
      <c r="C733" s="481"/>
      <c r="D733" s="481"/>
      <c r="E733" s="481"/>
      <c r="F733" s="481"/>
      <c r="G733" s="481"/>
      <c r="H733" s="481"/>
      <c r="I733" s="481"/>
      <c r="J733" s="481"/>
      <c r="K733" s="481"/>
    </row>
    <row r="734" spans="3:11" s="183" customFormat="1" ht="12">
      <c r="C734" s="481"/>
      <c r="D734" s="481"/>
      <c r="E734" s="481"/>
      <c r="F734" s="481"/>
      <c r="G734" s="481"/>
      <c r="H734" s="481"/>
      <c r="I734" s="481"/>
      <c r="J734" s="481"/>
      <c r="K734" s="481"/>
    </row>
    <row r="735" spans="3:11" s="183" customFormat="1" ht="12">
      <c r="C735" s="481"/>
      <c r="D735" s="481"/>
      <c r="E735" s="481"/>
      <c r="F735" s="481"/>
      <c r="G735" s="481"/>
      <c r="H735" s="481"/>
      <c r="I735" s="481"/>
      <c r="J735" s="481"/>
      <c r="K735" s="481"/>
    </row>
    <row r="736" spans="3:11" s="183" customFormat="1" ht="12">
      <c r="C736" s="481"/>
      <c r="D736" s="481"/>
      <c r="E736" s="481"/>
      <c r="F736" s="481"/>
      <c r="G736" s="481"/>
      <c r="H736" s="481"/>
      <c r="I736" s="481"/>
      <c r="J736" s="481"/>
      <c r="K736" s="481"/>
    </row>
    <row r="737" spans="3:11" s="183" customFormat="1" ht="12">
      <c r="C737" s="481"/>
      <c r="D737" s="481"/>
      <c r="E737" s="481"/>
      <c r="F737" s="481"/>
      <c r="G737" s="481"/>
      <c r="H737" s="481"/>
      <c r="I737" s="481"/>
      <c r="J737" s="481"/>
      <c r="K737" s="481"/>
    </row>
    <row r="738" spans="3:11" s="183" customFormat="1" ht="12">
      <c r="C738" s="481"/>
      <c r="D738" s="481"/>
      <c r="E738" s="481"/>
      <c r="F738" s="481"/>
      <c r="G738" s="481"/>
      <c r="H738" s="481"/>
      <c r="I738" s="481"/>
      <c r="J738" s="481"/>
      <c r="K738" s="481"/>
    </row>
    <row r="739" spans="3:11" s="183" customFormat="1" ht="12">
      <c r="C739" s="481"/>
      <c r="D739" s="481"/>
      <c r="E739" s="481"/>
      <c r="F739" s="481"/>
      <c r="G739" s="481"/>
      <c r="H739" s="481"/>
      <c r="I739" s="481"/>
      <c r="J739" s="481"/>
      <c r="K739" s="481"/>
    </row>
    <row r="740" spans="3:11" s="183" customFormat="1" ht="12">
      <c r="C740" s="481"/>
      <c r="D740" s="481"/>
      <c r="E740" s="481"/>
      <c r="F740" s="481"/>
      <c r="G740" s="481"/>
      <c r="H740" s="481"/>
      <c r="I740" s="481"/>
      <c r="J740" s="481"/>
      <c r="K740" s="481"/>
    </row>
    <row r="741" spans="3:11" s="183" customFormat="1" ht="12">
      <c r="C741" s="481"/>
      <c r="D741" s="481"/>
      <c r="E741" s="481"/>
      <c r="F741" s="481"/>
      <c r="G741" s="481"/>
      <c r="H741" s="481"/>
      <c r="I741" s="481"/>
      <c r="J741" s="481"/>
      <c r="K741" s="481"/>
    </row>
    <row r="742" spans="3:11" s="183" customFormat="1" ht="12">
      <c r="C742" s="481"/>
      <c r="D742" s="481"/>
      <c r="E742" s="481"/>
      <c r="F742" s="481"/>
      <c r="G742" s="481"/>
      <c r="H742" s="481"/>
      <c r="I742" s="481"/>
      <c r="J742" s="481"/>
      <c r="K742" s="481"/>
    </row>
    <row r="743" spans="3:11" s="183" customFormat="1" ht="12">
      <c r="C743" s="481"/>
      <c r="D743" s="481"/>
      <c r="E743" s="481"/>
      <c r="F743" s="481"/>
      <c r="G743" s="481"/>
      <c r="H743" s="481"/>
      <c r="I743" s="481"/>
      <c r="J743" s="481"/>
      <c r="K743" s="481"/>
    </row>
    <row r="744" spans="3:11" s="183" customFormat="1" ht="12">
      <c r="C744" s="481"/>
      <c r="D744" s="481"/>
      <c r="E744" s="481"/>
      <c r="F744" s="481"/>
      <c r="G744" s="481"/>
      <c r="H744" s="481"/>
      <c r="I744" s="481"/>
      <c r="J744" s="481"/>
      <c r="K744" s="481"/>
    </row>
    <row r="745" spans="3:11" s="183" customFormat="1" ht="12">
      <c r="C745" s="481"/>
      <c r="D745" s="481"/>
      <c r="E745" s="481"/>
      <c r="F745" s="481"/>
      <c r="G745" s="481"/>
      <c r="H745" s="481"/>
      <c r="I745" s="481"/>
      <c r="J745" s="481"/>
      <c r="K745" s="481"/>
    </row>
    <row r="746" spans="3:11" s="183" customFormat="1" ht="12">
      <c r="C746" s="481"/>
      <c r="D746" s="481"/>
      <c r="E746" s="481"/>
      <c r="F746" s="481"/>
      <c r="G746" s="481"/>
      <c r="H746" s="481"/>
      <c r="I746" s="481"/>
      <c r="J746" s="481"/>
      <c r="K746" s="481"/>
    </row>
    <row r="747" spans="3:11" s="183" customFormat="1" ht="12">
      <c r="C747" s="481"/>
      <c r="D747" s="481"/>
      <c r="E747" s="481"/>
      <c r="F747" s="481"/>
      <c r="G747" s="481"/>
      <c r="H747" s="481"/>
      <c r="I747" s="481"/>
      <c r="J747" s="481"/>
      <c r="K747" s="481"/>
    </row>
    <row r="748" spans="3:11" s="183" customFormat="1" ht="12">
      <c r="C748" s="481"/>
      <c r="D748" s="481"/>
      <c r="E748" s="481"/>
      <c r="F748" s="481"/>
      <c r="G748" s="481"/>
      <c r="H748" s="481"/>
      <c r="I748" s="481"/>
      <c r="J748" s="481"/>
      <c r="K748" s="481"/>
    </row>
    <row r="749" spans="3:11" s="183" customFormat="1" ht="12">
      <c r="C749" s="481"/>
      <c r="D749" s="481"/>
      <c r="E749" s="481"/>
      <c r="F749" s="481"/>
      <c r="G749" s="481"/>
      <c r="H749" s="481"/>
      <c r="I749" s="481"/>
      <c r="J749" s="481"/>
      <c r="K749" s="481"/>
    </row>
    <row r="750" spans="3:11" s="183" customFormat="1" ht="12">
      <c r="C750" s="481"/>
      <c r="D750" s="481"/>
      <c r="E750" s="481"/>
      <c r="F750" s="481"/>
      <c r="G750" s="481"/>
      <c r="H750" s="481"/>
      <c r="I750" s="481"/>
      <c r="J750" s="481"/>
      <c r="K750" s="481"/>
    </row>
    <row r="751" spans="3:11" s="183" customFormat="1" ht="12">
      <c r="C751" s="481"/>
      <c r="D751" s="481"/>
      <c r="E751" s="481"/>
      <c r="F751" s="481"/>
      <c r="G751" s="481"/>
      <c r="H751" s="481"/>
      <c r="I751" s="481"/>
      <c r="J751" s="481"/>
      <c r="K751" s="481"/>
    </row>
    <row r="752" spans="3:11" s="183" customFormat="1" ht="12">
      <c r="C752" s="481"/>
      <c r="D752" s="481"/>
      <c r="E752" s="481"/>
      <c r="F752" s="481"/>
      <c r="G752" s="481"/>
      <c r="H752" s="481"/>
      <c r="I752" s="481"/>
      <c r="J752" s="481"/>
      <c r="K752" s="481"/>
    </row>
    <row r="753" spans="3:11" s="183" customFormat="1" ht="12">
      <c r="C753" s="481"/>
      <c r="D753" s="481"/>
      <c r="E753" s="481"/>
      <c r="F753" s="481"/>
      <c r="G753" s="481"/>
      <c r="H753" s="481"/>
      <c r="I753" s="481"/>
      <c r="J753" s="481"/>
      <c r="K753" s="481"/>
    </row>
    <row r="754" spans="3:11" s="183" customFormat="1" ht="12">
      <c r="C754" s="481"/>
      <c r="D754" s="481"/>
      <c r="E754" s="481"/>
      <c r="F754" s="481"/>
      <c r="G754" s="481"/>
      <c r="H754" s="481"/>
      <c r="I754" s="481"/>
      <c r="J754" s="481"/>
      <c r="K754" s="481"/>
    </row>
    <row r="755" spans="3:11" s="183" customFormat="1" ht="12">
      <c r="C755" s="481"/>
      <c r="D755" s="481"/>
      <c r="E755" s="481"/>
      <c r="F755" s="481"/>
      <c r="G755" s="481"/>
      <c r="H755" s="481"/>
      <c r="I755" s="481"/>
      <c r="J755" s="481"/>
      <c r="K755" s="481"/>
    </row>
    <row r="756" spans="3:11" s="183" customFormat="1" ht="12">
      <c r="C756" s="481"/>
      <c r="D756" s="481"/>
      <c r="E756" s="481"/>
      <c r="F756" s="481"/>
      <c r="G756" s="481"/>
      <c r="H756" s="481"/>
      <c r="I756" s="481"/>
      <c r="J756" s="481"/>
      <c r="K756" s="481"/>
    </row>
    <row r="757" spans="3:11" s="183" customFormat="1" ht="12">
      <c r="C757" s="481"/>
      <c r="D757" s="481"/>
      <c r="E757" s="481"/>
      <c r="F757" s="481"/>
      <c r="G757" s="481"/>
      <c r="H757" s="481"/>
      <c r="I757" s="481"/>
      <c r="J757" s="481"/>
      <c r="K757" s="481"/>
    </row>
    <row r="758" spans="3:11" s="183" customFormat="1" ht="12">
      <c r="C758" s="481"/>
      <c r="D758" s="481"/>
      <c r="E758" s="481"/>
      <c r="F758" s="481"/>
      <c r="G758" s="481"/>
      <c r="H758" s="481"/>
      <c r="I758" s="481"/>
      <c r="J758" s="481"/>
      <c r="K758" s="481"/>
    </row>
    <row r="759" spans="3:11" s="183" customFormat="1" ht="12">
      <c r="C759" s="481"/>
      <c r="D759" s="481"/>
      <c r="E759" s="481"/>
      <c r="F759" s="481"/>
      <c r="G759" s="481"/>
      <c r="H759" s="481"/>
      <c r="I759" s="481"/>
      <c r="J759" s="481"/>
      <c r="K759" s="481"/>
    </row>
    <row r="760" spans="3:11" s="183" customFormat="1" ht="12">
      <c r="C760" s="481"/>
      <c r="D760" s="481"/>
      <c r="E760" s="481"/>
      <c r="F760" s="481"/>
      <c r="G760" s="481"/>
      <c r="H760" s="481"/>
      <c r="I760" s="481"/>
      <c r="J760" s="481"/>
      <c r="K760" s="481"/>
    </row>
    <row r="761" spans="3:11" s="183" customFormat="1" ht="12">
      <c r="C761" s="481"/>
      <c r="D761" s="481"/>
      <c r="E761" s="481"/>
      <c r="F761" s="481"/>
      <c r="G761" s="481"/>
      <c r="H761" s="481"/>
      <c r="I761" s="481"/>
      <c r="J761" s="481"/>
      <c r="K761" s="481"/>
    </row>
    <row r="762" spans="3:11" s="183" customFormat="1" ht="12">
      <c r="C762" s="481"/>
      <c r="D762" s="481"/>
      <c r="E762" s="481"/>
      <c r="F762" s="481"/>
      <c r="G762" s="481"/>
      <c r="H762" s="481"/>
      <c r="I762" s="481"/>
      <c r="J762" s="481"/>
      <c r="K762" s="481"/>
    </row>
    <row r="763" spans="3:11" s="183" customFormat="1" ht="12">
      <c r="C763" s="481"/>
      <c r="D763" s="481"/>
      <c r="E763" s="481"/>
      <c r="F763" s="481"/>
      <c r="G763" s="481"/>
      <c r="H763" s="481"/>
      <c r="I763" s="481"/>
      <c r="J763" s="481"/>
      <c r="K763" s="481"/>
    </row>
    <row r="764" spans="3:11" s="183" customFormat="1" ht="12">
      <c r="C764" s="481"/>
      <c r="D764" s="481"/>
      <c r="E764" s="481"/>
      <c r="F764" s="481"/>
      <c r="G764" s="481"/>
      <c r="H764" s="481"/>
      <c r="I764" s="481"/>
      <c r="J764" s="481"/>
      <c r="K764" s="481"/>
    </row>
    <row r="765" spans="3:11" s="183" customFormat="1" ht="12">
      <c r="C765" s="481"/>
      <c r="D765" s="481"/>
      <c r="E765" s="481"/>
      <c r="F765" s="481"/>
      <c r="G765" s="481"/>
      <c r="H765" s="481"/>
      <c r="I765" s="481"/>
      <c r="J765" s="481"/>
      <c r="K765" s="481"/>
    </row>
    <row r="766" spans="3:11" s="183" customFormat="1" ht="12">
      <c r="C766" s="481"/>
      <c r="D766" s="481"/>
      <c r="E766" s="481"/>
      <c r="F766" s="481"/>
      <c r="G766" s="481"/>
      <c r="H766" s="481"/>
      <c r="I766" s="481"/>
      <c r="J766" s="481"/>
      <c r="K766" s="481"/>
    </row>
    <row r="767" spans="3:11" s="183" customFormat="1" ht="12">
      <c r="C767" s="481"/>
      <c r="D767" s="481"/>
      <c r="E767" s="481"/>
      <c r="F767" s="481"/>
      <c r="G767" s="481"/>
      <c r="H767" s="481"/>
      <c r="I767" s="481"/>
      <c r="J767" s="481"/>
      <c r="K767" s="481"/>
    </row>
    <row r="768" spans="3:11" s="183" customFormat="1" ht="12">
      <c r="C768" s="481"/>
      <c r="D768" s="481"/>
      <c r="E768" s="481"/>
      <c r="F768" s="481"/>
      <c r="G768" s="481"/>
      <c r="H768" s="481"/>
      <c r="I768" s="481"/>
      <c r="J768" s="481"/>
      <c r="K768" s="481"/>
    </row>
    <row r="769" spans="3:11" s="183" customFormat="1" ht="12">
      <c r="C769" s="481"/>
      <c r="D769" s="481"/>
      <c r="E769" s="481"/>
      <c r="F769" s="481"/>
      <c r="G769" s="481"/>
      <c r="H769" s="481"/>
      <c r="I769" s="481"/>
      <c r="J769" s="481"/>
      <c r="K769" s="481"/>
    </row>
    <row r="770" spans="3:11" s="183" customFormat="1" ht="12">
      <c r="C770" s="481"/>
      <c r="D770" s="481"/>
      <c r="E770" s="481"/>
      <c r="F770" s="481"/>
      <c r="G770" s="481"/>
      <c r="H770" s="481"/>
      <c r="I770" s="481"/>
      <c r="J770" s="481"/>
      <c r="K770" s="481"/>
    </row>
    <row r="771" spans="3:11" s="183" customFormat="1" ht="12">
      <c r="C771" s="481"/>
      <c r="D771" s="481"/>
      <c r="E771" s="481"/>
      <c r="F771" s="481"/>
      <c r="G771" s="481"/>
      <c r="H771" s="481"/>
      <c r="I771" s="481"/>
      <c r="J771" s="481"/>
      <c r="K771" s="481"/>
    </row>
    <row r="772" spans="3:11" s="183" customFormat="1" ht="12">
      <c r="C772" s="481"/>
      <c r="D772" s="481"/>
      <c r="E772" s="481"/>
      <c r="F772" s="481"/>
      <c r="G772" s="481"/>
      <c r="H772" s="481"/>
      <c r="I772" s="481"/>
      <c r="J772" s="481"/>
      <c r="K772" s="481"/>
    </row>
    <row r="773" spans="3:11" s="183" customFormat="1" ht="12">
      <c r="C773" s="481"/>
      <c r="D773" s="481"/>
      <c r="E773" s="481"/>
      <c r="F773" s="481"/>
      <c r="G773" s="481"/>
      <c r="H773" s="481"/>
      <c r="I773" s="481"/>
      <c r="J773" s="481"/>
      <c r="K773" s="481"/>
    </row>
    <row r="774" spans="3:11" s="183" customFormat="1" ht="12">
      <c r="C774" s="481"/>
      <c r="D774" s="481"/>
      <c r="E774" s="481"/>
      <c r="F774" s="481"/>
      <c r="G774" s="481"/>
      <c r="H774" s="481"/>
      <c r="I774" s="481"/>
      <c r="J774" s="481"/>
      <c r="K774" s="481"/>
    </row>
    <row r="775" spans="3:11" s="183" customFormat="1" ht="12">
      <c r="C775" s="481"/>
      <c r="D775" s="481"/>
      <c r="E775" s="481"/>
      <c r="F775" s="481"/>
      <c r="G775" s="481"/>
      <c r="H775" s="481"/>
      <c r="I775" s="481"/>
      <c r="J775" s="481"/>
      <c r="K775" s="481"/>
    </row>
    <row r="776" spans="3:11" s="183" customFormat="1" ht="12">
      <c r="C776" s="481"/>
      <c r="D776" s="481"/>
      <c r="E776" s="481"/>
      <c r="F776" s="481"/>
      <c r="G776" s="481"/>
      <c r="H776" s="481"/>
      <c r="I776" s="481"/>
      <c r="J776" s="481"/>
      <c r="K776" s="481"/>
    </row>
    <row r="777" spans="3:11" s="183" customFormat="1" ht="12">
      <c r="C777" s="481"/>
      <c r="D777" s="481"/>
      <c r="E777" s="481"/>
      <c r="F777" s="481"/>
      <c r="G777" s="481"/>
      <c r="H777" s="481"/>
      <c r="I777" s="481"/>
      <c r="J777" s="481"/>
      <c r="K777" s="481"/>
    </row>
    <row r="778" spans="3:11" s="183" customFormat="1" ht="12">
      <c r="C778" s="481"/>
      <c r="D778" s="481"/>
      <c r="E778" s="481"/>
      <c r="F778" s="481"/>
      <c r="G778" s="481"/>
      <c r="H778" s="481"/>
      <c r="I778" s="481"/>
      <c r="J778" s="481"/>
      <c r="K778" s="481"/>
    </row>
    <row r="779" spans="3:11" s="183" customFormat="1" ht="12">
      <c r="C779" s="481"/>
      <c r="D779" s="481"/>
      <c r="E779" s="481"/>
      <c r="F779" s="481"/>
      <c r="G779" s="481"/>
      <c r="H779" s="481"/>
      <c r="I779" s="481"/>
      <c r="J779" s="481"/>
      <c r="K779" s="481"/>
    </row>
    <row r="780" spans="3:11" s="183" customFormat="1" ht="12">
      <c r="C780" s="481"/>
      <c r="D780" s="481"/>
      <c r="E780" s="481"/>
      <c r="F780" s="481"/>
      <c r="G780" s="481"/>
      <c r="H780" s="481"/>
      <c r="I780" s="481"/>
      <c r="J780" s="481"/>
      <c r="K780" s="481"/>
    </row>
    <row r="781" spans="3:11" s="183" customFormat="1" ht="12">
      <c r="C781" s="481"/>
      <c r="D781" s="481"/>
      <c r="E781" s="481"/>
      <c r="F781" s="481"/>
      <c r="G781" s="481"/>
      <c r="H781" s="481"/>
      <c r="I781" s="481"/>
      <c r="J781" s="481"/>
      <c r="K781" s="481"/>
    </row>
    <row r="782" spans="3:11" s="183" customFormat="1" ht="12">
      <c r="C782" s="481"/>
      <c r="D782" s="481"/>
      <c r="E782" s="481"/>
      <c r="F782" s="481"/>
      <c r="G782" s="481"/>
      <c r="H782" s="481"/>
      <c r="I782" s="481"/>
      <c r="J782" s="481"/>
      <c r="K782" s="481"/>
    </row>
    <row r="783" spans="3:11" s="183" customFormat="1" ht="12">
      <c r="C783" s="481"/>
      <c r="D783" s="481"/>
      <c r="E783" s="481"/>
      <c r="F783" s="481"/>
      <c r="G783" s="481"/>
      <c r="H783" s="481"/>
      <c r="I783" s="481"/>
      <c r="J783" s="481"/>
      <c r="K783" s="481"/>
    </row>
    <row r="784" spans="3:11" s="183" customFormat="1" ht="12">
      <c r="C784" s="481"/>
      <c r="D784" s="481"/>
      <c r="E784" s="481"/>
      <c r="F784" s="481"/>
      <c r="G784" s="481"/>
      <c r="H784" s="481"/>
      <c r="I784" s="481"/>
      <c r="J784" s="481"/>
      <c r="K784" s="481"/>
    </row>
    <row r="785" spans="3:11" s="183" customFormat="1" ht="12">
      <c r="C785" s="481"/>
      <c r="D785" s="481"/>
      <c r="E785" s="481"/>
      <c r="F785" s="481"/>
      <c r="G785" s="481"/>
      <c r="H785" s="481"/>
      <c r="I785" s="481"/>
      <c r="J785" s="481"/>
      <c r="K785" s="481"/>
    </row>
    <row r="786" spans="3:11" s="183" customFormat="1" ht="12">
      <c r="C786" s="481"/>
      <c r="D786" s="481"/>
      <c r="E786" s="481"/>
      <c r="F786" s="481"/>
      <c r="G786" s="481"/>
      <c r="H786" s="481"/>
      <c r="I786" s="481"/>
      <c r="J786" s="481"/>
      <c r="K786" s="481"/>
    </row>
    <row r="787" spans="3:11" s="183" customFormat="1" ht="12">
      <c r="C787" s="481"/>
      <c r="D787" s="481"/>
      <c r="E787" s="481"/>
      <c r="F787" s="481"/>
      <c r="G787" s="481"/>
      <c r="H787" s="481"/>
      <c r="I787" s="481"/>
      <c r="J787" s="481"/>
      <c r="K787" s="481"/>
    </row>
    <row r="788" spans="3:11" s="183" customFormat="1" ht="12">
      <c r="C788" s="481"/>
      <c r="D788" s="481"/>
      <c r="E788" s="481"/>
      <c r="F788" s="481"/>
      <c r="G788" s="481"/>
      <c r="H788" s="481"/>
      <c r="I788" s="481"/>
      <c r="J788" s="481"/>
      <c r="K788" s="481"/>
    </row>
    <row r="789" spans="3:11" s="183" customFormat="1" ht="12">
      <c r="C789" s="481"/>
      <c r="D789" s="481"/>
      <c r="E789" s="481"/>
      <c r="F789" s="481"/>
      <c r="G789" s="481"/>
      <c r="H789" s="481"/>
      <c r="I789" s="481"/>
      <c r="J789" s="481"/>
      <c r="K789" s="481"/>
    </row>
    <row r="790" spans="3:11" s="183" customFormat="1" ht="12">
      <c r="C790" s="481"/>
      <c r="D790" s="481"/>
      <c r="E790" s="481"/>
      <c r="F790" s="481"/>
      <c r="G790" s="481"/>
      <c r="H790" s="481"/>
      <c r="I790" s="481"/>
      <c r="J790" s="481"/>
      <c r="K790" s="481"/>
    </row>
    <row r="791" spans="3:11" s="183" customFormat="1" ht="12">
      <c r="C791" s="481"/>
      <c r="D791" s="481"/>
      <c r="E791" s="481"/>
      <c r="F791" s="481"/>
      <c r="G791" s="481"/>
      <c r="H791" s="481"/>
      <c r="I791" s="481"/>
      <c r="J791" s="481"/>
      <c r="K791" s="481"/>
    </row>
    <row r="792" spans="3:11" s="183" customFormat="1" ht="12">
      <c r="C792" s="481"/>
      <c r="D792" s="481"/>
      <c r="E792" s="481"/>
      <c r="F792" s="481"/>
      <c r="G792" s="481"/>
      <c r="H792" s="481"/>
      <c r="I792" s="481"/>
      <c r="J792" s="481"/>
      <c r="K792" s="481"/>
    </row>
    <row r="793" spans="3:11" s="183" customFormat="1" ht="12">
      <c r="C793" s="481"/>
      <c r="D793" s="481"/>
      <c r="E793" s="481"/>
      <c r="F793" s="481"/>
      <c r="G793" s="481"/>
      <c r="H793" s="481"/>
      <c r="I793" s="481"/>
      <c r="J793" s="481"/>
      <c r="K793" s="481"/>
    </row>
    <row r="794" spans="3:11" s="183" customFormat="1" ht="12">
      <c r="C794" s="481"/>
      <c r="D794" s="481"/>
      <c r="E794" s="481"/>
      <c r="F794" s="481"/>
      <c r="G794" s="481"/>
      <c r="H794" s="481"/>
      <c r="I794" s="481"/>
      <c r="J794" s="481"/>
      <c r="K794" s="481"/>
    </row>
    <row r="795" spans="3:11" s="183" customFormat="1" ht="12">
      <c r="C795" s="481"/>
      <c r="D795" s="481"/>
      <c r="E795" s="481"/>
      <c r="F795" s="481"/>
      <c r="G795" s="481"/>
      <c r="H795" s="481"/>
      <c r="I795" s="481"/>
      <c r="J795" s="481"/>
      <c r="K795" s="481"/>
    </row>
    <row r="796" spans="3:11" s="183" customFormat="1" ht="12">
      <c r="C796" s="481"/>
      <c r="D796" s="481"/>
      <c r="E796" s="481"/>
      <c r="F796" s="481"/>
      <c r="G796" s="481"/>
      <c r="H796" s="481"/>
      <c r="I796" s="481"/>
      <c r="J796" s="481"/>
      <c r="K796" s="481"/>
    </row>
    <row r="797" spans="3:11" s="183" customFormat="1" ht="12">
      <c r="C797" s="481"/>
      <c r="D797" s="481"/>
      <c r="E797" s="481"/>
      <c r="F797" s="481"/>
      <c r="G797" s="481"/>
      <c r="H797" s="481"/>
      <c r="I797" s="481"/>
      <c r="J797" s="481"/>
      <c r="K797" s="481"/>
    </row>
    <row r="798" spans="3:11" s="183" customFormat="1" ht="12">
      <c r="C798" s="481"/>
      <c r="D798" s="481"/>
      <c r="E798" s="481"/>
      <c r="F798" s="481"/>
      <c r="G798" s="481"/>
      <c r="H798" s="481"/>
      <c r="I798" s="481"/>
      <c r="J798" s="481"/>
      <c r="K798" s="481"/>
    </row>
    <row r="799" spans="3:11" s="183" customFormat="1" ht="12">
      <c r="C799" s="481"/>
      <c r="D799" s="481"/>
      <c r="E799" s="481"/>
      <c r="F799" s="481"/>
      <c r="G799" s="481"/>
      <c r="H799" s="481"/>
      <c r="I799" s="481"/>
      <c r="J799" s="481"/>
      <c r="K799" s="481"/>
    </row>
    <row r="800" spans="3:11" s="183" customFormat="1" ht="12">
      <c r="C800" s="481"/>
      <c r="D800" s="481"/>
      <c r="E800" s="481"/>
      <c r="F800" s="481"/>
      <c r="G800" s="481"/>
      <c r="H800" s="481"/>
      <c r="I800" s="481"/>
      <c r="J800" s="481"/>
      <c r="K800" s="481"/>
    </row>
    <row r="801" spans="3:11" s="183" customFormat="1" ht="12">
      <c r="C801" s="481"/>
      <c r="D801" s="481"/>
      <c r="E801" s="481"/>
      <c r="F801" s="481"/>
      <c r="G801" s="481"/>
      <c r="H801" s="481"/>
      <c r="I801" s="481"/>
      <c r="J801" s="481"/>
      <c r="K801" s="481"/>
    </row>
    <row r="802" spans="3:11" s="183" customFormat="1" ht="12">
      <c r="C802" s="481"/>
      <c r="D802" s="481"/>
      <c r="E802" s="481"/>
      <c r="F802" s="481"/>
      <c r="G802" s="481"/>
      <c r="H802" s="481"/>
      <c r="I802" s="481"/>
      <c r="J802" s="481"/>
      <c r="K802" s="481"/>
    </row>
    <row r="803" spans="3:11" s="183" customFormat="1" ht="12">
      <c r="C803" s="481"/>
      <c r="D803" s="481"/>
      <c r="E803" s="481"/>
      <c r="F803" s="481"/>
      <c r="G803" s="481"/>
      <c r="H803" s="481"/>
      <c r="I803" s="481"/>
      <c r="J803" s="481"/>
      <c r="K803" s="481"/>
    </row>
    <row r="804" spans="3:11" s="183" customFormat="1" ht="12">
      <c r="C804" s="481"/>
      <c r="D804" s="481"/>
      <c r="E804" s="481"/>
      <c r="F804" s="481"/>
      <c r="G804" s="481"/>
      <c r="H804" s="481"/>
      <c r="I804" s="481"/>
      <c r="J804" s="481"/>
      <c r="K804" s="481"/>
    </row>
    <row r="805" spans="3:11" s="183" customFormat="1" ht="12">
      <c r="C805" s="481"/>
      <c r="D805" s="481"/>
      <c r="E805" s="481"/>
      <c r="F805" s="481"/>
      <c r="G805" s="481"/>
      <c r="H805" s="481"/>
      <c r="I805" s="481"/>
      <c r="J805" s="481"/>
      <c r="K805" s="481"/>
    </row>
    <row r="806" spans="3:11" s="183" customFormat="1" ht="12">
      <c r="C806" s="481"/>
      <c r="D806" s="481"/>
      <c r="E806" s="481"/>
      <c r="F806" s="481"/>
      <c r="G806" s="481"/>
      <c r="H806" s="481"/>
      <c r="I806" s="481"/>
      <c r="J806" s="481"/>
      <c r="K806" s="481"/>
    </row>
    <row r="807" spans="3:11" s="183" customFormat="1" ht="12">
      <c r="C807" s="481"/>
      <c r="D807" s="481"/>
      <c r="E807" s="481"/>
      <c r="F807" s="481"/>
      <c r="G807" s="481"/>
      <c r="H807" s="481"/>
      <c r="I807" s="481"/>
      <c r="J807" s="481"/>
      <c r="K807" s="481"/>
    </row>
    <row r="808" spans="3:11" s="183" customFormat="1" ht="12">
      <c r="C808" s="481"/>
      <c r="D808" s="481"/>
      <c r="E808" s="481"/>
      <c r="F808" s="481"/>
      <c r="G808" s="481"/>
      <c r="H808" s="481"/>
      <c r="I808" s="481"/>
      <c r="J808" s="481"/>
      <c r="K808" s="481"/>
    </row>
    <row r="809" spans="3:11" s="183" customFormat="1" ht="12">
      <c r="C809" s="481"/>
      <c r="D809" s="481"/>
      <c r="E809" s="481"/>
      <c r="F809" s="481"/>
      <c r="G809" s="481"/>
      <c r="H809" s="481"/>
      <c r="I809" s="481"/>
      <c r="J809" s="481"/>
      <c r="K809" s="481"/>
    </row>
    <row r="810" spans="3:11" s="183" customFormat="1" ht="12">
      <c r="C810" s="481"/>
      <c r="D810" s="481"/>
      <c r="E810" s="481"/>
      <c r="F810" s="481"/>
      <c r="G810" s="481"/>
      <c r="H810" s="481"/>
      <c r="I810" s="481"/>
      <c r="J810" s="481"/>
      <c r="K810" s="481"/>
    </row>
    <row r="811" spans="3:11" s="183" customFormat="1" ht="12">
      <c r="C811" s="481"/>
      <c r="D811" s="481"/>
      <c r="E811" s="481"/>
      <c r="F811" s="481"/>
      <c r="G811" s="481"/>
      <c r="H811" s="481"/>
      <c r="I811" s="481"/>
      <c r="J811" s="481"/>
      <c r="K811" s="481"/>
    </row>
    <row r="812" spans="3:11" s="183" customFormat="1" ht="12">
      <c r="C812" s="481"/>
      <c r="D812" s="481"/>
      <c r="E812" s="481"/>
      <c r="F812" s="481"/>
      <c r="G812" s="481"/>
      <c r="H812" s="481"/>
      <c r="I812" s="481"/>
      <c r="J812" s="481"/>
      <c r="K812" s="481"/>
    </row>
    <row r="813" spans="3:11" s="183" customFormat="1" ht="12">
      <c r="C813" s="481"/>
      <c r="D813" s="481"/>
      <c r="E813" s="481"/>
      <c r="F813" s="481"/>
      <c r="G813" s="481"/>
      <c r="H813" s="481"/>
      <c r="I813" s="481"/>
      <c r="J813" s="481"/>
      <c r="K813" s="481"/>
    </row>
    <row r="814" spans="3:11" s="183" customFormat="1" ht="12">
      <c r="C814" s="481"/>
      <c r="D814" s="481"/>
      <c r="E814" s="481"/>
      <c r="F814" s="481"/>
      <c r="G814" s="481"/>
      <c r="H814" s="481"/>
      <c r="I814" s="481"/>
      <c r="J814" s="481"/>
      <c r="K814" s="481"/>
    </row>
    <row r="815" spans="3:11" s="183" customFormat="1" ht="12">
      <c r="C815" s="481"/>
      <c r="D815" s="481"/>
      <c r="E815" s="481"/>
      <c r="F815" s="481"/>
      <c r="G815" s="481"/>
      <c r="H815" s="481"/>
      <c r="I815" s="481"/>
      <c r="J815" s="481"/>
      <c r="K815" s="481"/>
    </row>
    <row r="816" spans="3:11" s="183" customFormat="1" ht="12">
      <c r="C816" s="481"/>
      <c r="D816" s="481"/>
      <c r="E816" s="481"/>
      <c r="F816" s="481"/>
      <c r="G816" s="481"/>
      <c r="H816" s="481"/>
      <c r="I816" s="481"/>
      <c r="J816" s="481"/>
      <c r="K816" s="481"/>
    </row>
    <row r="817" spans="3:11" s="183" customFormat="1" ht="12">
      <c r="C817" s="481"/>
      <c r="D817" s="481"/>
      <c r="E817" s="481"/>
      <c r="F817" s="481"/>
      <c r="G817" s="481"/>
      <c r="H817" s="481"/>
      <c r="I817" s="481"/>
      <c r="J817" s="481"/>
      <c r="K817" s="481"/>
    </row>
    <row r="818" spans="3:11" s="183" customFormat="1" ht="12">
      <c r="C818" s="481"/>
      <c r="D818" s="481"/>
      <c r="E818" s="481"/>
      <c r="F818" s="481"/>
      <c r="G818" s="481"/>
      <c r="H818" s="481"/>
      <c r="I818" s="481"/>
      <c r="J818" s="481"/>
      <c r="K818" s="481"/>
    </row>
    <row r="819" spans="3:11" s="183" customFormat="1" ht="12">
      <c r="C819" s="481"/>
      <c r="D819" s="481"/>
      <c r="E819" s="481"/>
      <c r="F819" s="481"/>
      <c r="G819" s="481"/>
      <c r="H819" s="481"/>
      <c r="I819" s="481"/>
      <c r="J819" s="481"/>
      <c r="K819" s="481"/>
    </row>
    <row r="820" spans="3:11" s="183" customFormat="1" ht="12">
      <c r="C820" s="481"/>
      <c r="D820" s="481"/>
      <c r="E820" s="481"/>
      <c r="F820" s="481"/>
      <c r="G820" s="481"/>
      <c r="H820" s="481"/>
      <c r="I820" s="481"/>
      <c r="J820" s="481"/>
      <c r="K820" s="481"/>
    </row>
    <row r="821" spans="3:11" s="183" customFormat="1" ht="12">
      <c r="C821" s="481"/>
      <c r="D821" s="481"/>
      <c r="E821" s="481"/>
      <c r="F821" s="481"/>
      <c r="G821" s="481"/>
      <c r="H821" s="481"/>
      <c r="I821" s="481"/>
      <c r="J821" s="481"/>
      <c r="K821" s="481"/>
    </row>
    <row r="822" spans="3:11" s="183" customFormat="1" ht="12">
      <c r="C822" s="481"/>
      <c r="D822" s="481"/>
      <c r="E822" s="481"/>
      <c r="F822" s="481"/>
      <c r="G822" s="481"/>
      <c r="H822" s="481"/>
      <c r="I822" s="481"/>
      <c r="J822" s="481"/>
      <c r="K822" s="481"/>
    </row>
    <row r="823" spans="3:11" s="183" customFormat="1" ht="12">
      <c r="C823" s="481"/>
      <c r="D823" s="481"/>
      <c r="E823" s="481"/>
      <c r="F823" s="481"/>
      <c r="G823" s="481"/>
      <c r="H823" s="481"/>
      <c r="I823" s="481"/>
      <c r="J823" s="481"/>
      <c r="K823" s="481"/>
    </row>
    <row r="824" spans="3:11" s="183" customFormat="1" ht="12">
      <c r="C824" s="481"/>
      <c r="D824" s="481"/>
      <c r="E824" s="481"/>
      <c r="F824" s="481"/>
      <c r="G824" s="481"/>
      <c r="H824" s="481"/>
      <c r="I824" s="481"/>
      <c r="J824" s="481"/>
      <c r="K824" s="481"/>
    </row>
    <row r="825" spans="3:11" s="183" customFormat="1" ht="12">
      <c r="C825" s="481"/>
      <c r="D825" s="481"/>
      <c r="E825" s="481"/>
      <c r="F825" s="481"/>
      <c r="G825" s="481"/>
      <c r="H825" s="481"/>
      <c r="I825" s="481"/>
      <c r="J825" s="481"/>
      <c r="K825" s="481"/>
    </row>
    <row r="826" spans="3:11" s="183" customFormat="1" ht="12">
      <c r="C826" s="481"/>
      <c r="D826" s="481"/>
      <c r="E826" s="481"/>
      <c r="F826" s="481"/>
      <c r="G826" s="481"/>
      <c r="H826" s="481"/>
      <c r="I826" s="481"/>
      <c r="J826" s="481"/>
      <c r="K826" s="481"/>
    </row>
    <row r="827" spans="3:11" s="183" customFormat="1" ht="12">
      <c r="C827" s="481"/>
      <c r="D827" s="481"/>
      <c r="E827" s="481"/>
      <c r="F827" s="481"/>
      <c r="G827" s="481"/>
      <c r="H827" s="481"/>
      <c r="I827" s="481"/>
      <c r="J827" s="481"/>
      <c r="K827" s="481"/>
    </row>
    <row r="828" spans="3:11" s="183" customFormat="1" ht="12">
      <c r="C828" s="481"/>
      <c r="D828" s="481"/>
      <c r="E828" s="481"/>
      <c r="F828" s="481"/>
      <c r="G828" s="481"/>
      <c r="H828" s="481"/>
      <c r="I828" s="481"/>
      <c r="J828" s="481"/>
      <c r="K828" s="481"/>
    </row>
    <row r="829" spans="3:11" s="183" customFormat="1" ht="12">
      <c r="C829" s="481"/>
      <c r="D829" s="481"/>
      <c r="E829" s="481"/>
      <c r="F829" s="481"/>
      <c r="G829" s="481"/>
      <c r="H829" s="481"/>
      <c r="I829" s="481"/>
      <c r="J829" s="481"/>
      <c r="K829" s="481"/>
    </row>
    <row r="830" spans="3:11" s="183" customFormat="1" ht="12">
      <c r="C830" s="481"/>
      <c r="D830" s="481"/>
      <c r="E830" s="481"/>
      <c r="F830" s="481"/>
      <c r="G830" s="481"/>
      <c r="H830" s="481"/>
      <c r="I830" s="481"/>
      <c r="J830" s="481"/>
      <c r="K830" s="481"/>
    </row>
    <row r="831" spans="3:11" s="183" customFormat="1" ht="12">
      <c r="C831" s="481"/>
      <c r="D831" s="481"/>
      <c r="E831" s="481"/>
      <c r="F831" s="481"/>
      <c r="G831" s="481"/>
      <c r="H831" s="481"/>
      <c r="I831" s="481"/>
      <c r="J831" s="481"/>
      <c r="K831" s="481"/>
    </row>
    <row r="832" spans="3:11" s="183" customFormat="1" ht="12">
      <c r="C832" s="481"/>
      <c r="D832" s="481"/>
      <c r="E832" s="481"/>
      <c r="F832" s="481"/>
      <c r="G832" s="481"/>
      <c r="H832" s="481"/>
      <c r="I832" s="481"/>
      <c r="J832" s="481"/>
      <c r="K832" s="481"/>
    </row>
    <row r="833" spans="3:11" s="183" customFormat="1" ht="12">
      <c r="C833" s="481"/>
      <c r="D833" s="481"/>
      <c r="E833" s="481"/>
      <c r="F833" s="481"/>
      <c r="G833" s="481"/>
      <c r="H833" s="481"/>
      <c r="I833" s="481"/>
      <c r="J833" s="481"/>
      <c r="K833" s="481"/>
    </row>
    <row r="834" spans="3:11" s="183" customFormat="1" ht="12">
      <c r="C834" s="481"/>
      <c r="D834" s="481"/>
      <c r="E834" s="481"/>
      <c r="F834" s="481"/>
      <c r="G834" s="481"/>
      <c r="H834" s="481"/>
      <c r="I834" s="481"/>
      <c r="J834" s="481"/>
      <c r="K834" s="481"/>
    </row>
    <row r="835" spans="3:11" s="183" customFormat="1" ht="12">
      <c r="C835" s="481"/>
      <c r="D835" s="481"/>
      <c r="E835" s="481"/>
      <c r="F835" s="481"/>
      <c r="G835" s="481"/>
      <c r="H835" s="481"/>
      <c r="I835" s="481"/>
      <c r="J835" s="481"/>
      <c r="K835" s="481"/>
    </row>
    <row r="836" spans="3:11" s="183" customFormat="1" ht="12">
      <c r="C836" s="481"/>
      <c r="D836" s="481"/>
      <c r="E836" s="481"/>
      <c r="F836" s="481"/>
      <c r="G836" s="481"/>
      <c r="H836" s="481"/>
      <c r="I836" s="481"/>
      <c r="J836" s="481"/>
      <c r="K836" s="481"/>
    </row>
    <row r="837" spans="3:11" s="183" customFormat="1" ht="12">
      <c r="C837" s="481"/>
      <c r="D837" s="481"/>
      <c r="E837" s="481"/>
      <c r="F837" s="481"/>
      <c r="G837" s="481"/>
      <c r="H837" s="481"/>
      <c r="I837" s="481"/>
      <c r="J837" s="481"/>
      <c r="K837" s="481"/>
    </row>
    <row r="838" spans="3:11" s="183" customFormat="1" ht="12">
      <c r="C838" s="481"/>
      <c r="D838" s="481"/>
      <c r="E838" s="481"/>
      <c r="F838" s="481"/>
      <c r="G838" s="481"/>
      <c r="H838" s="481"/>
      <c r="I838" s="481"/>
      <c r="J838" s="481"/>
      <c r="K838" s="481"/>
    </row>
    <row r="839" spans="3:11" s="183" customFormat="1" ht="12">
      <c r="C839" s="481"/>
      <c r="D839" s="481"/>
      <c r="E839" s="481"/>
      <c r="F839" s="481"/>
      <c r="G839" s="481"/>
      <c r="H839" s="481"/>
      <c r="I839" s="481"/>
      <c r="J839" s="481"/>
      <c r="K839" s="481"/>
    </row>
    <row r="840" spans="3:11" s="183" customFormat="1" ht="12">
      <c r="C840" s="481"/>
      <c r="D840" s="481"/>
      <c r="E840" s="481"/>
      <c r="F840" s="481"/>
      <c r="G840" s="481"/>
      <c r="H840" s="481"/>
      <c r="I840" s="481"/>
      <c r="J840" s="481"/>
      <c r="K840" s="481"/>
    </row>
    <row r="841" spans="3:11" s="183" customFormat="1" ht="12">
      <c r="C841" s="481"/>
      <c r="D841" s="481"/>
      <c r="E841" s="481"/>
      <c r="F841" s="481"/>
      <c r="G841" s="481"/>
      <c r="H841" s="481"/>
      <c r="I841" s="481"/>
      <c r="J841" s="481"/>
      <c r="K841" s="481"/>
    </row>
    <row r="842" spans="3:11" s="183" customFormat="1" ht="12">
      <c r="C842" s="481"/>
      <c r="D842" s="481"/>
      <c r="E842" s="481"/>
      <c r="F842" s="481"/>
      <c r="G842" s="481"/>
      <c r="H842" s="481"/>
      <c r="I842" s="481"/>
      <c r="J842" s="481"/>
      <c r="K842" s="481"/>
    </row>
    <row r="843" spans="3:11" s="183" customFormat="1" ht="12">
      <c r="C843" s="481"/>
      <c r="D843" s="481"/>
      <c r="E843" s="481"/>
      <c r="F843" s="481"/>
      <c r="G843" s="481"/>
      <c r="H843" s="481"/>
      <c r="I843" s="481"/>
      <c r="J843" s="481"/>
      <c r="K843" s="481"/>
    </row>
    <row r="844" spans="3:11" s="183" customFormat="1" ht="12">
      <c r="C844" s="481"/>
      <c r="D844" s="481"/>
      <c r="E844" s="481"/>
      <c r="F844" s="481"/>
      <c r="G844" s="481"/>
      <c r="H844" s="481"/>
      <c r="I844" s="481"/>
      <c r="J844" s="481"/>
      <c r="K844" s="481"/>
    </row>
    <row r="845" spans="3:11" s="183" customFormat="1" ht="12">
      <c r="C845" s="481"/>
      <c r="D845" s="481"/>
      <c r="E845" s="481"/>
      <c r="F845" s="481"/>
      <c r="G845" s="481"/>
      <c r="H845" s="481"/>
      <c r="I845" s="481"/>
      <c r="J845" s="481"/>
      <c r="K845" s="481"/>
    </row>
    <row r="846" spans="3:11" s="183" customFormat="1" ht="12">
      <c r="C846" s="481"/>
      <c r="D846" s="481"/>
      <c r="E846" s="481"/>
      <c r="F846" s="481"/>
      <c r="G846" s="481"/>
      <c r="H846" s="481"/>
      <c r="I846" s="481"/>
      <c r="J846" s="481"/>
      <c r="K846" s="481"/>
    </row>
    <row r="847" spans="3:11" s="183" customFormat="1" ht="12">
      <c r="C847" s="481"/>
      <c r="D847" s="481"/>
      <c r="E847" s="481"/>
      <c r="F847" s="481"/>
      <c r="G847" s="481"/>
      <c r="H847" s="481"/>
      <c r="I847" s="481"/>
      <c r="J847" s="481"/>
      <c r="K847" s="481"/>
    </row>
    <row r="848" spans="3:11" s="183" customFormat="1" ht="12">
      <c r="C848" s="481"/>
      <c r="D848" s="481"/>
      <c r="E848" s="481"/>
      <c r="F848" s="481"/>
      <c r="G848" s="481"/>
      <c r="H848" s="481"/>
      <c r="I848" s="481"/>
      <c r="J848" s="481"/>
      <c r="K848" s="481"/>
    </row>
    <row r="849" spans="3:11" s="183" customFormat="1" ht="12">
      <c r="C849" s="481"/>
      <c r="D849" s="481"/>
      <c r="E849" s="481"/>
      <c r="F849" s="481"/>
      <c r="G849" s="481"/>
      <c r="H849" s="481"/>
      <c r="I849" s="481"/>
      <c r="J849" s="481"/>
      <c r="K849" s="481"/>
    </row>
    <row r="850" spans="3:11" s="183" customFormat="1" ht="12">
      <c r="C850" s="481"/>
      <c r="D850" s="481"/>
      <c r="E850" s="481"/>
      <c r="F850" s="481"/>
      <c r="G850" s="481"/>
      <c r="H850" s="481"/>
      <c r="I850" s="481"/>
      <c r="J850" s="481"/>
      <c r="K850" s="481"/>
    </row>
    <row r="851" spans="3:11" s="183" customFormat="1" ht="12">
      <c r="C851" s="481"/>
      <c r="D851" s="481"/>
      <c r="E851" s="481"/>
      <c r="F851" s="481"/>
      <c r="G851" s="481"/>
      <c r="H851" s="481"/>
      <c r="I851" s="481"/>
      <c r="J851" s="481"/>
      <c r="K851" s="481"/>
    </row>
    <row r="852" spans="3:11" s="183" customFormat="1" ht="12">
      <c r="C852" s="481"/>
      <c r="D852" s="481"/>
      <c r="E852" s="481"/>
      <c r="F852" s="481"/>
      <c r="G852" s="481"/>
      <c r="H852" s="481"/>
      <c r="I852" s="481"/>
      <c r="J852" s="481"/>
      <c r="K852" s="481"/>
    </row>
    <row r="853" spans="3:11" s="183" customFormat="1" ht="12">
      <c r="C853" s="481"/>
      <c r="D853" s="481"/>
      <c r="E853" s="481"/>
      <c r="F853" s="481"/>
      <c r="G853" s="481"/>
      <c r="H853" s="481"/>
      <c r="I853" s="481"/>
      <c r="J853" s="481"/>
      <c r="K853" s="481"/>
    </row>
    <row r="854" spans="3:11" s="183" customFormat="1" ht="12">
      <c r="C854" s="481"/>
      <c r="D854" s="481"/>
      <c r="E854" s="481"/>
      <c r="F854" s="481"/>
      <c r="G854" s="481"/>
      <c r="H854" s="481"/>
      <c r="I854" s="481"/>
      <c r="J854" s="481"/>
      <c r="K854" s="481"/>
    </row>
    <row r="855" spans="3:11" s="183" customFormat="1" ht="12">
      <c r="C855" s="481"/>
      <c r="D855" s="481"/>
      <c r="E855" s="481"/>
      <c r="F855" s="481"/>
      <c r="G855" s="481"/>
      <c r="H855" s="481"/>
      <c r="I855" s="481"/>
      <c r="J855" s="481"/>
      <c r="K855" s="481"/>
    </row>
    <row r="856" spans="3:11" s="183" customFormat="1" ht="12">
      <c r="C856" s="481"/>
      <c r="D856" s="481"/>
      <c r="E856" s="481"/>
      <c r="F856" s="481"/>
      <c r="G856" s="481"/>
      <c r="H856" s="481"/>
      <c r="I856" s="481"/>
      <c r="J856" s="481"/>
      <c r="K856" s="481"/>
    </row>
    <row r="857" spans="3:11" s="183" customFormat="1" ht="12">
      <c r="C857" s="481"/>
      <c r="D857" s="481"/>
      <c r="E857" s="481"/>
      <c r="F857" s="481"/>
      <c r="G857" s="481"/>
      <c r="H857" s="481"/>
      <c r="I857" s="481"/>
      <c r="J857" s="481"/>
      <c r="K857" s="481"/>
    </row>
    <row r="858" spans="3:11" s="183" customFormat="1" ht="12">
      <c r="C858" s="481"/>
      <c r="D858" s="481"/>
      <c r="E858" s="481"/>
      <c r="F858" s="481"/>
      <c r="G858" s="481"/>
      <c r="H858" s="481"/>
      <c r="I858" s="481"/>
      <c r="J858" s="481"/>
      <c r="K858" s="481"/>
    </row>
    <row r="859" spans="3:11" s="183" customFormat="1" ht="12">
      <c r="C859" s="481"/>
      <c r="D859" s="481"/>
      <c r="E859" s="481"/>
      <c r="F859" s="481"/>
      <c r="G859" s="481"/>
      <c r="H859" s="481"/>
      <c r="I859" s="481"/>
      <c r="J859" s="481"/>
      <c r="K859" s="481"/>
    </row>
    <row r="860" spans="3:11" s="183" customFormat="1" ht="12">
      <c r="C860" s="481"/>
      <c r="D860" s="481"/>
      <c r="E860" s="481"/>
      <c r="F860" s="481"/>
      <c r="G860" s="481"/>
      <c r="H860" s="481"/>
      <c r="I860" s="481"/>
      <c r="J860" s="481"/>
      <c r="K860" s="481"/>
    </row>
    <row r="861" spans="3:11" s="183" customFormat="1" ht="12">
      <c r="C861" s="481"/>
      <c r="D861" s="481"/>
      <c r="E861" s="481"/>
      <c r="F861" s="481"/>
      <c r="G861" s="481"/>
      <c r="H861" s="481"/>
      <c r="I861" s="481"/>
      <c r="J861" s="481"/>
      <c r="K861" s="481"/>
    </row>
    <row r="862" spans="3:11" s="183" customFormat="1" ht="12">
      <c r="C862" s="481"/>
      <c r="D862" s="481"/>
      <c r="E862" s="481"/>
      <c r="F862" s="481"/>
      <c r="G862" s="481"/>
      <c r="H862" s="481"/>
      <c r="I862" s="481"/>
      <c r="J862" s="481"/>
      <c r="K862" s="481"/>
    </row>
    <row r="863" spans="3:11" s="183" customFormat="1" ht="12">
      <c r="C863" s="481"/>
      <c r="D863" s="481"/>
      <c r="E863" s="481"/>
      <c r="F863" s="481"/>
      <c r="G863" s="481"/>
      <c r="H863" s="481"/>
      <c r="I863" s="481"/>
      <c r="J863" s="481"/>
      <c r="K863" s="481"/>
    </row>
    <row r="864" spans="3:11" s="183" customFormat="1" ht="12">
      <c r="C864" s="481"/>
      <c r="D864" s="481"/>
      <c r="E864" s="481"/>
      <c r="F864" s="481"/>
      <c r="G864" s="481"/>
      <c r="H864" s="481"/>
      <c r="I864" s="481"/>
      <c r="J864" s="481"/>
      <c r="K864" s="481"/>
    </row>
    <row r="865" spans="3:11" s="183" customFormat="1" ht="12">
      <c r="C865" s="481"/>
      <c r="D865" s="481"/>
      <c r="E865" s="481"/>
      <c r="F865" s="481"/>
      <c r="G865" s="481"/>
      <c r="H865" s="481"/>
      <c r="I865" s="481"/>
      <c r="J865" s="481"/>
      <c r="K865" s="481"/>
    </row>
    <row r="866" spans="3:11" s="183" customFormat="1" ht="12">
      <c r="C866" s="481"/>
      <c r="D866" s="481"/>
      <c r="E866" s="481"/>
      <c r="F866" s="481"/>
      <c r="G866" s="481"/>
      <c r="H866" s="481"/>
      <c r="I866" s="481"/>
      <c r="J866" s="481"/>
      <c r="K866" s="481"/>
    </row>
    <row r="867" spans="3:11" s="183" customFormat="1" ht="12">
      <c r="C867" s="481"/>
      <c r="D867" s="481"/>
      <c r="E867" s="481"/>
      <c r="F867" s="481"/>
      <c r="G867" s="481"/>
      <c r="H867" s="481"/>
      <c r="I867" s="481"/>
      <c r="J867" s="481"/>
      <c r="K867" s="481"/>
    </row>
    <row r="868" spans="3:11" s="183" customFormat="1" ht="12">
      <c r="C868" s="481"/>
      <c r="D868" s="481"/>
      <c r="E868" s="481"/>
      <c r="F868" s="481"/>
      <c r="G868" s="481"/>
      <c r="H868" s="481"/>
      <c r="I868" s="481"/>
      <c r="J868" s="481"/>
      <c r="K868" s="481"/>
    </row>
    <row r="869" spans="3:11" s="183" customFormat="1" ht="12">
      <c r="C869" s="481"/>
      <c r="D869" s="481"/>
      <c r="E869" s="481"/>
      <c r="F869" s="481"/>
      <c r="G869" s="481"/>
      <c r="H869" s="481"/>
      <c r="I869" s="481"/>
      <c r="J869" s="481"/>
      <c r="K869" s="481"/>
    </row>
    <row r="870" spans="3:11" s="183" customFormat="1" ht="12">
      <c r="C870" s="481"/>
      <c r="D870" s="481"/>
      <c r="E870" s="481"/>
      <c r="F870" s="481"/>
      <c r="G870" s="481"/>
      <c r="H870" s="481"/>
      <c r="I870" s="481"/>
      <c r="J870" s="481"/>
      <c r="K870" s="481"/>
    </row>
    <row r="871" spans="3:11" s="183" customFormat="1" ht="12">
      <c r="C871" s="481"/>
      <c r="D871" s="481"/>
      <c r="E871" s="481"/>
      <c r="F871" s="481"/>
      <c r="G871" s="481"/>
      <c r="H871" s="481"/>
      <c r="I871" s="481"/>
      <c r="J871" s="481"/>
      <c r="K871" s="481"/>
    </row>
    <row r="872" spans="3:11" s="183" customFormat="1" ht="12">
      <c r="C872" s="481"/>
      <c r="D872" s="481"/>
      <c r="E872" s="481"/>
      <c r="F872" s="481"/>
      <c r="G872" s="481"/>
      <c r="H872" s="481"/>
      <c r="I872" s="481"/>
      <c r="J872" s="481"/>
      <c r="K872" s="481"/>
    </row>
    <row r="873" spans="3:11" s="183" customFormat="1" ht="12">
      <c r="C873" s="481"/>
      <c r="D873" s="481"/>
      <c r="E873" s="481"/>
      <c r="F873" s="481"/>
      <c r="G873" s="481"/>
      <c r="H873" s="481"/>
      <c r="I873" s="481"/>
      <c r="J873" s="481"/>
      <c r="K873" s="481"/>
    </row>
    <row r="874" spans="3:11" s="183" customFormat="1" ht="12">
      <c r="C874" s="481"/>
      <c r="D874" s="481"/>
      <c r="E874" s="481"/>
      <c r="F874" s="481"/>
      <c r="G874" s="481"/>
      <c r="H874" s="481"/>
      <c r="I874" s="481"/>
      <c r="J874" s="481"/>
      <c r="K874" s="481"/>
    </row>
    <row r="875" spans="3:11" s="183" customFormat="1" ht="12">
      <c r="C875" s="481"/>
      <c r="D875" s="481"/>
      <c r="E875" s="481"/>
      <c r="F875" s="481"/>
      <c r="G875" s="481"/>
      <c r="H875" s="481"/>
      <c r="I875" s="481"/>
      <c r="J875" s="481"/>
      <c r="K875" s="481"/>
    </row>
    <row r="876" spans="3:11" s="183" customFormat="1" ht="12">
      <c r="C876" s="481"/>
      <c r="D876" s="481"/>
      <c r="E876" s="481"/>
      <c r="F876" s="481"/>
      <c r="G876" s="481"/>
      <c r="H876" s="481"/>
      <c r="I876" s="481"/>
      <c r="J876" s="481"/>
      <c r="K876" s="481"/>
    </row>
    <row r="877" spans="3:11" s="183" customFormat="1" ht="12">
      <c r="C877" s="481"/>
      <c r="D877" s="481"/>
      <c r="E877" s="481"/>
      <c r="F877" s="481"/>
      <c r="G877" s="481"/>
      <c r="H877" s="481"/>
      <c r="I877" s="481"/>
      <c r="J877" s="481"/>
      <c r="K877" s="481"/>
    </row>
    <row r="878" spans="3:11" s="183" customFormat="1" ht="12">
      <c r="C878" s="481"/>
      <c r="D878" s="481"/>
      <c r="E878" s="481"/>
      <c r="F878" s="481"/>
      <c r="G878" s="481"/>
      <c r="H878" s="481"/>
      <c r="I878" s="481"/>
      <c r="J878" s="481"/>
      <c r="K878" s="481"/>
    </row>
    <row r="879" spans="3:11" s="183" customFormat="1" ht="12">
      <c r="C879" s="481"/>
      <c r="D879" s="481"/>
      <c r="E879" s="481"/>
      <c r="F879" s="481"/>
      <c r="G879" s="481"/>
      <c r="H879" s="481"/>
      <c r="I879" s="481"/>
      <c r="J879" s="481"/>
      <c r="K879" s="481"/>
    </row>
    <row r="880" spans="3:11" s="183" customFormat="1" ht="12">
      <c r="C880" s="481"/>
      <c r="D880" s="481"/>
      <c r="E880" s="481"/>
      <c r="F880" s="481"/>
      <c r="G880" s="481"/>
      <c r="H880" s="481"/>
      <c r="I880" s="481"/>
      <c r="J880" s="481"/>
      <c r="K880" s="481"/>
    </row>
    <row r="881" spans="3:11" s="183" customFormat="1" ht="12">
      <c r="C881" s="481"/>
      <c r="D881" s="481"/>
      <c r="E881" s="481"/>
      <c r="F881" s="481"/>
      <c r="G881" s="481"/>
      <c r="H881" s="481"/>
      <c r="I881" s="481"/>
      <c r="J881" s="481"/>
      <c r="K881" s="481"/>
    </row>
    <row r="882" spans="3:11" s="183" customFormat="1" ht="12">
      <c r="C882" s="481"/>
      <c r="D882" s="481"/>
      <c r="E882" s="481"/>
      <c r="F882" s="481"/>
      <c r="G882" s="481"/>
      <c r="H882" s="481"/>
      <c r="I882" s="481"/>
      <c r="J882" s="481"/>
      <c r="K882" s="481"/>
    </row>
    <row r="883" spans="3:11" s="183" customFormat="1" ht="12">
      <c r="C883" s="481"/>
      <c r="D883" s="481"/>
      <c r="E883" s="481"/>
      <c r="F883" s="481"/>
      <c r="G883" s="481"/>
      <c r="H883" s="481"/>
      <c r="I883" s="481"/>
      <c r="J883" s="481"/>
      <c r="K883" s="481"/>
    </row>
    <row r="884" spans="3:11" s="183" customFormat="1" ht="12">
      <c r="C884" s="481"/>
      <c r="D884" s="481"/>
      <c r="E884" s="481"/>
      <c r="F884" s="481"/>
      <c r="G884" s="481"/>
      <c r="H884" s="481"/>
      <c r="I884" s="481"/>
      <c r="J884" s="481"/>
      <c r="K884" s="481"/>
    </row>
    <row r="885" spans="3:11" s="183" customFormat="1" ht="12">
      <c r="C885" s="481"/>
      <c r="D885" s="481"/>
      <c r="E885" s="481"/>
      <c r="F885" s="481"/>
      <c r="G885" s="481"/>
      <c r="H885" s="481"/>
      <c r="I885" s="481"/>
      <c r="J885" s="481"/>
      <c r="K885" s="481"/>
    </row>
    <row r="886" spans="3:11" s="183" customFormat="1" ht="12">
      <c r="C886" s="481"/>
      <c r="D886" s="481"/>
      <c r="E886" s="481"/>
      <c r="F886" s="481"/>
      <c r="G886" s="481"/>
      <c r="H886" s="481"/>
      <c r="I886" s="481"/>
      <c r="J886" s="481"/>
      <c r="K886" s="481"/>
    </row>
    <row r="887" spans="3:11" s="183" customFormat="1" ht="12">
      <c r="C887" s="481"/>
      <c r="D887" s="481"/>
      <c r="E887" s="481"/>
      <c r="F887" s="481"/>
      <c r="G887" s="481"/>
      <c r="H887" s="481"/>
      <c r="I887" s="481"/>
      <c r="J887" s="481"/>
      <c r="K887" s="481"/>
    </row>
    <row r="888" spans="3:11" s="183" customFormat="1" ht="12">
      <c r="C888" s="481"/>
      <c r="D888" s="481"/>
      <c r="E888" s="481"/>
      <c r="F888" s="481"/>
      <c r="G888" s="481"/>
      <c r="H888" s="481"/>
      <c r="I888" s="481"/>
      <c r="J888" s="481"/>
      <c r="K888" s="481"/>
    </row>
    <row r="889" spans="3:11" s="183" customFormat="1" ht="12">
      <c r="C889" s="481"/>
      <c r="D889" s="481"/>
      <c r="E889" s="481"/>
      <c r="F889" s="481"/>
      <c r="G889" s="481"/>
      <c r="H889" s="481"/>
      <c r="I889" s="481"/>
      <c r="J889" s="481"/>
      <c r="K889" s="481"/>
    </row>
    <row r="890" spans="3:11" s="183" customFormat="1" ht="12">
      <c r="C890" s="481"/>
      <c r="D890" s="481"/>
      <c r="E890" s="481"/>
      <c r="F890" s="481"/>
      <c r="G890" s="481"/>
      <c r="H890" s="481"/>
      <c r="I890" s="481"/>
      <c r="J890" s="481"/>
      <c r="K890" s="481"/>
    </row>
    <row r="891" spans="3:11" s="183" customFormat="1" ht="12">
      <c r="C891" s="481"/>
      <c r="D891" s="481"/>
      <c r="E891" s="481"/>
      <c r="F891" s="481"/>
      <c r="G891" s="481"/>
      <c r="H891" s="481"/>
      <c r="I891" s="481"/>
      <c r="J891" s="481"/>
      <c r="K891" s="481"/>
    </row>
    <row r="892" spans="3:11" s="183" customFormat="1" ht="12">
      <c r="C892" s="481"/>
      <c r="D892" s="481"/>
      <c r="E892" s="481"/>
      <c r="F892" s="481"/>
      <c r="G892" s="481"/>
      <c r="H892" s="481"/>
      <c r="I892" s="481"/>
      <c r="J892" s="481"/>
      <c r="K892" s="481"/>
    </row>
    <row r="893" spans="3:11" s="183" customFormat="1" ht="12">
      <c r="C893" s="481"/>
      <c r="D893" s="481"/>
      <c r="E893" s="481"/>
      <c r="F893" s="481"/>
      <c r="G893" s="481"/>
      <c r="H893" s="481"/>
      <c r="I893" s="481"/>
      <c r="J893" s="481"/>
      <c r="K893" s="481"/>
    </row>
    <row r="894" spans="3:11" s="183" customFormat="1" ht="12">
      <c r="C894" s="481"/>
      <c r="D894" s="481"/>
      <c r="E894" s="481"/>
      <c r="F894" s="481"/>
      <c r="G894" s="481"/>
      <c r="H894" s="481"/>
      <c r="I894" s="481"/>
      <c r="J894" s="481"/>
      <c r="K894" s="481"/>
    </row>
    <row r="895" spans="3:11" s="183" customFormat="1" ht="12">
      <c r="C895" s="481"/>
      <c r="D895" s="481"/>
      <c r="E895" s="481"/>
      <c r="F895" s="481"/>
      <c r="G895" s="481"/>
      <c r="H895" s="481"/>
      <c r="I895" s="481"/>
      <c r="J895" s="481"/>
      <c r="K895" s="481"/>
    </row>
    <row r="896" spans="3:11" s="183" customFormat="1" ht="12">
      <c r="C896" s="481"/>
      <c r="D896" s="481"/>
      <c r="E896" s="481"/>
      <c r="F896" s="481"/>
      <c r="G896" s="481"/>
      <c r="H896" s="481"/>
      <c r="I896" s="481"/>
      <c r="J896" s="481"/>
      <c r="K896" s="481"/>
    </row>
    <row r="897" spans="3:11" s="183" customFormat="1" ht="12">
      <c r="C897" s="481"/>
      <c r="D897" s="481"/>
      <c r="E897" s="481"/>
      <c r="F897" s="481"/>
      <c r="G897" s="481"/>
      <c r="H897" s="481"/>
      <c r="I897" s="481"/>
      <c r="J897" s="481"/>
      <c r="K897" s="481"/>
    </row>
    <row r="898" spans="3:11" s="183" customFormat="1" ht="12">
      <c r="C898" s="481"/>
      <c r="D898" s="481"/>
      <c r="E898" s="481"/>
      <c r="F898" s="481"/>
      <c r="G898" s="481"/>
      <c r="H898" s="481"/>
      <c r="I898" s="481"/>
      <c r="J898" s="481"/>
      <c r="K898" s="481"/>
    </row>
    <row r="899" spans="3:11" s="183" customFormat="1" ht="12">
      <c r="C899" s="481"/>
      <c r="D899" s="481"/>
      <c r="E899" s="481"/>
      <c r="F899" s="481"/>
      <c r="G899" s="481"/>
      <c r="H899" s="481"/>
      <c r="I899" s="481"/>
      <c r="J899" s="481"/>
      <c r="K899" s="481"/>
    </row>
    <row r="900" spans="3:11" s="183" customFormat="1" ht="12">
      <c r="C900" s="481"/>
      <c r="D900" s="481"/>
      <c r="E900" s="481"/>
      <c r="F900" s="481"/>
      <c r="G900" s="481"/>
      <c r="H900" s="481"/>
      <c r="I900" s="481"/>
      <c r="J900" s="481"/>
      <c r="K900" s="481"/>
    </row>
    <row r="901" spans="3:11" s="183" customFormat="1" ht="12">
      <c r="C901" s="481"/>
      <c r="D901" s="481"/>
      <c r="E901" s="481"/>
      <c r="F901" s="481"/>
      <c r="G901" s="481"/>
      <c r="H901" s="481"/>
      <c r="I901" s="481"/>
      <c r="J901" s="481"/>
      <c r="K901" s="481"/>
    </row>
    <row r="902" spans="3:11" s="183" customFormat="1" ht="12">
      <c r="C902" s="481"/>
      <c r="D902" s="481"/>
      <c r="E902" s="481"/>
      <c r="F902" s="481"/>
      <c r="G902" s="481"/>
      <c r="H902" s="481"/>
      <c r="I902" s="481"/>
      <c r="J902" s="481"/>
      <c r="K902" s="481"/>
    </row>
    <row r="903" spans="3:11" s="183" customFormat="1" ht="12">
      <c r="C903" s="481"/>
      <c r="D903" s="481"/>
      <c r="E903" s="481"/>
      <c r="F903" s="481"/>
      <c r="G903" s="481"/>
      <c r="H903" s="481"/>
      <c r="I903" s="481"/>
      <c r="J903" s="481"/>
      <c r="K903" s="481"/>
    </row>
    <row r="904" spans="3:11" s="183" customFormat="1" ht="12">
      <c r="C904" s="481"/>
      <c r="D904" s="481"/>
      <c r="E904" s="481"/>
      <c r="F904" s="481"/>
      <c r="G904" s="481"/>
      <c r="H904" s="481"/>
      <c r="I904" s="481"/>
      <c r="J904" s="481"/>
      <c r="K904" s="481"/>
    </row>
    <row r="905" spans="3:11" s="183" customFormat="1" ht="12">
      <c r="C905" s="481"/>
      <c r="D905" s="481"/>
      <c r="E905" s="481"/>
      <c r="F905" s="481"/>
      <c r="G905" s="481"/>
      <c r="H905" s="481"/>
      <c r="I905" s="481"/>
      <c r="J905" s="481"/>
      <c r="K905" s="481"/>
    </row>
    <row r="906" spans="3:11" s="183" customFormat="1" ht="12">
      <c r="C906" s="481"/>
      <c r="D906" s="481"/>
      <c r="E906" s="481"/>
      <c r="F906" s="481"/>
      <c r="G906" s="481"/>
      <c r="H906" s="481"/>
      <c r="I906" s="481"/>
      <c r="J906" s="481"/>
      <c r="K906" s="481"/>
    </row>
    <row r="907" spans="3:11" s="183" customFormat="1" ht="12">
      <c r="C907" s="481"/>
      <c r="D907" s="481"/>
      <c r="E907" s="481"/>
      <c r="F907" s="481"/>
      <c r="G907" s="481"/>
      <c r="H907" s="481"/>
      <c r="I907" s="481"/>
      <c r="J907" s="481"/>
      <c r="K907" s="481"/>
    </row>
    <row r="908" spans="3:11" s="183" customFormat="1" ht="12">
      <c r="C908" s="481"/>
      <c r="D908" s="481"/>
      <c r="E908" s="481"/>
      <c r="F908" s="481"/>
      <c r="G908" s="481"/>
      <c r="H908" s="481"/>
      <c r="I908" s="481"/>
      <c r="J908" s="481"/>
      <c r="K908" s="481"/>
    </row>
    <row r="909" spans="3:11" s="183" customFormat="1" ht="12">
      <c r="C909" s="481"/>
      <c r="D909" s="481"/>
      <c r="E909" s="481"/>
      <c r="F909" s="481"/>
      <c r="G909" s="481"/>
      <c r="H909" s="481"/>
      <c r="I909" s="481"/>
      <c r="J909" s="481"/>
      <c r="K909" s="481"/>
    </row>
    <row r="910" spans="3:11" s="183" customFormat="1" ht="12">
      <c r="C910" s="481"/>
      <c r="D910" s="481"/>
      <c r="E910" s="481"/>
      <c r="F910" s="481"/>
      <c r="G910" s="481"/>
      <c r="H910" s="481"/>
      <c r="I910" s="481"/>
      <c r="J910" s="481"/>
      <c r="K910" s="481"/>
    </row>
    <row r="911" spans="3:11" s="183" customFormat="1" ht="12">
      <c r="C911" s="481"/>
      <c r="D911" s="481"/>
      <c r="E911" s="481"/>
      <c r="F911" s="481"/>
      <c r="G911" s="481"/>
      <c r="H911" s="481"/>
      <c r="I911" s="481"/>
      <c r="J911" s="481"/>
      <c r="K911" s="481"/>
    </row>
    <row r="912" spans="3:11" s="183" customFormat="1" ht="12">
      <c r="C912" s="481"/>
      <c r="D912" s="481"/>
      <c r="E912" s="481"/>
      <c r="F912" s="481"/>
      <c r="G912" s="481"/>
      <c r="H912" s="481"/>
      <c r="I912" s="481"/>
      <c r="J912" s="481"/>
      <c r="K912" s="481"/>
    </row>
    <row r="913" spans="3:11" s="183" customFormat="1" ht="12">
      <c r="C913" s="481"/>
      <c r="D913" s="481"/>
      <c r="E913" s="481"/>
      <c r="F913" s="481"/>
      <c r="G913" s="481"/>
      <c r="H913" s="481"/>
      <c r="I913" s="481"/>
      <c r="J913" s="481"/>
      <c r="K913" s="481"/>
    </row>
    <row r="914" spans="3:11" s="183" customFormat="1" ht="12">
      <c r="C914" s="481"/>
      <c r="D914" s="481"/>
      <c r="E914" s="481"/>
      <c r="F914" s="481"/>
      <c r="G914" s="481"/>
      <c r="H914" s="481"/>
      <c r="I914" s="481"/>
      <c r="J914" s="481"/>
      <c r="K914" s="481"/>
    </row>
    <row r="915" spans="3:11" s="183" customFormat="1" ht="12">
      <c r="C915" s="481"/>
      <c r="D915" s="481"/>
      <c r="E915" s="481"/>
      <c r="F915" s="481"/>
      <c r="G915" s="481"/>
      <c r="H915" s="481"/>
      <c r="I915" s="481"/>
      <c r="J915" s="481"/>
      <c r="K915" s="481"/>
    </row>
    <row r="916" spans="3:11" s="183" customFormat="1" ht="12">
      <c r="C916" s="481"/>
      <c r="D916" s="481"/>
      <c r="E916" s="481"/>
      <c r="F916" s="481"/>
      <c r="G916" s="481"/>
      <c r="H916" s="481"/>
      <c r="I916" s="481"/>
      <c r="J916" s="481"/>
      <c r="K916" s="481"/>
    </row>
    <row r="917" spans="3:11" s="183" customFormat="1" ht="12">
      <c r="C917" s="481"/>
      <c r="D917" s="481"/>
      <c r="E917" s="481"/>
      <c r="F917" s="481"/>
      <c r="G917" s="481"/>
      <c r="H917" s="481"/>
      <c r="I917" s="481"/>
      <c r="J917" s="481"/>
      <c r="K917" s="481"/>
    </row>
    <row r="918" spans="3:11" s="183" customFormat="1" ht="12">
      <c r="C918" s="481"/>
      <c r="D918" s="481"/>
      <c r="E918" s="481"/>
      <c r="F918" s="481"/>
      <c r="G918" s="481"/>
      <c r="H918" s="481"/>
      <c r="I918" s="481"/>
      <c r="J918" s="481"/>
      <c r="K918" s="481"/>
    </row>
    <row r="919" spans="3:11" s="183" customFormat="1" ht="12">
      <c r="C919" s="481"/>
      <c r="D919" s="481"/>
      <c r="E919" s="481"/>
      <c r="F919" s="481"/>
      <c r="G919" s="481"/>
      <c r="H919" s="481"/>
      <c r="I919" s="481"/>
      <c r="J919" s="481"/>
      <c r="K919" s="481"/>
    </row>
    <row r="920" spans="3:11" s="183" customFormat="1" ht="12">
      <c r="C920" s="481"/>
      <c r="D920" s="481"/>
      <c r="E920" s="481"/>
      <c r="F920" s="481"/>
      <c r="G920" s="481"/>
      <c r="H920" s="481"/>
      <c r="I920" s="481"/>
      <c r="J920" s="481"/>
      <c r="K920" s="481"/>
    </row>
    <row r="921" spans="3:11" s="183" customFormat="1" ht="12">
      <c r="C921" s="481"/>
      <c r="D921" s="481"/>
      <c r="E921" s="481"/>
      <c r="F921" s="481"/>
      <c r="G921" s="481"/>
      <c r="H921" s="481"/>
      <c r="I921" s="481"/>
      <c r="J921" s="481"/>
      <c r="K921" s="481"/>
    </row>
    <row r="922" spans="3:11" s="183" customFormat="1" ht="12">
      <c r="C922" s="481"/>
      <c r="D922" s="481"/>
      <c r="E922" s="481"/>
      <c r="F922" s="481"/>
      <c r="G922" s="481"/>
      <c r="H922" s="481"/>
      <c r="I922" s="481"/>
      <c r="J922" s="481"/>
      <c r="K922" s="481"/>
    </row>
    <row r="923" spans="3:11" s="183" customFormat="1" ht="12">
      <c r="C923" s="481"/>
      <c r="D923" s="481"/>
      <c r="E923" s="481"/>
      <c r="F923" s="481"/>
      <c r="G923" s="481"/>
      <c r="H923" s="481"/>
      <c r="I923" s="481"/>
      <c r="J923" s="481"/>
      <c r="K923" s="481"/>
    </row>
    <row r="924" spans="3:11" s="183" customFormat="1" ht="12">
      <c r="C924" s="481"/>
      <c r="D924" s="481"/>
      <c r="E924" s="481"/>
      <c r="F924" s="481"/>
      <c r="G924" s="481"/>
      <c r="H924" s="481"/>
      <c r="I924" s="481"/>
      <c r="J924" s="481"/>
      <c r="K924" s="481"/>
    </row>
    <row r="925" spans="3:11" s="183" customFormat="1" ht="12">
      <c r="C925" s="481"/>
      <c r="D925" s="481"/>
      <c r="E925" s="481"/>
      <c r="F925" s="481"/>
      <c r="G925" s="481"/>
      <c r="H925" s="481"/>
      <c r="I925" s="481"/>
      <c r="J925" s="481"/>
      <c r="K925" s="481"/>
    </row>
    <row r="926" spans="3:11" s="183" customFormat="1" ht="12">
      <c r="C926" s="481"/>
      <c r="D926" s="481"/>
      <c r="E926" s="481"/>
      <c r="F926" s="481"/>
      <c r="G926" s="481"/>
      <c r="H926" s="481"/>
      <c r="I926" s="481"/>
      <c r="J926" s="481"/>
      <c r="K926" s="481"/>
    </row>
    <row r="927" spans="3:11" s="183" customFormat="1" ht="12">
      <c r="C927" s="481"/>
      <c r="D927" s="481"/>
      <c r="E927" s="481"/>
      <c r="F927" s="481"/>
      <c r="G927" s="481"/>
      <c r="H927" s="481"/>
      <c r="I927" s="481"/>
      <c r="J927" s="481"/>
      <c r="K927" s="481"/>
    </row>
    <row r="928" spans="3:11" s="183" customFormat="1" ht="12">
      <c r="C928" s="481"/>
      <c r="D928" s="481"/>
      <c r="E928" s="481"/>
      <c r="F928" s="481"/>
      <c r="G928" s="481"/>
      <c r="H928" s="481"/>
      <c r="I928" s="481"/>
      <c r="J928" s="481"/>
      <c r="K928" s="481"/>
    </row>
    <row r="929" spans="3:11" s="183" customFormat="1" ht="12">
      <c r="C929" s="481"/>
      <c r="D929" s="481"/>
      <c r="E929" s="481"/>
      <c r="F929" s="481"/>
      <c r="G929" s="481"/>
      <c r="H929" s="481"/>
      <c r="I929" s="481"/>
      <c r="J929" s="481"/>
      <c r="K929" s="481"/>
    </row>
    <row r="930" spans="3:11" s="183" customFormat="1" ht="12">
      <c r="C930" s="481"/>
      <c r="D930" s="481"/>
      <c r="E930" s="481"/>
      <c r="F930" s="481"/>
      <c r="G930" s="481"/>
      <c r="H930" s="481"/>
      <c r="I930" s="481"/>
      <c r="J930" s="481"/>
      <c r="K930" s="481"/>
    </row>
    <row r="931" spans="3:11" s="183" customFormat="1" ht="12">
      <c r="C931" s="481"/>
      <c r="D931" s="481"/>
      <c r="E931" s="481"/>
      <c r="F931" s="481"/>
      <c r="G931" s="481"/>
      <c r="H931" s="481"/>
      <c r="I931" s="481"/>
      <c r="J931" s="481"/>
      <c r="K931" s="481"/>
    </row>
    <row r="932" spans="3:11" s="183" customFormat="1" ht="12">
      <c r="C932" s="481"/>
      <c r="D932" s="481"/>
      <c r="E932" s="481"/>
      <c r="F932" s="481"/>
      <c r="G932" s="481"/>
      <c r="H932" s="481"/>
      <c r="I932" s="481"/>
      <c r="J932" s="481"/>
      <c r="K932" s="481"/>
    </row>
    <row r="933" spans="3:11" s="183" customFormat="1" ht="12">
      <c r="C933" s="481"/>
      <c r="D933" s="481"/>
      <c r="E933" s="481"/>
      <c r="F933" s="481"/>
      <c r="G933" s="481"/>
      <c r="H933" s="481"/>
      <c r="I933" s="481"/>
      <c r="J933" s="481"/>
      <c r="K933" s="481"/>
    </row>
    <row r="934" spans="3:11" s="183" customFormat="1" ht="12">
      <c r="C934" s="481"/>
      <c r="D934" s="481"/>
      <c r="E934" s="481"/>
      <c r="F934" s="481"/>
      <c r="G934" s="481"/>
      <c r="H934" s="481"/>
      <c r="I934" s="481"/>
      <c r="J934" s="481"/>
      <c r="K934" s="481"/>
    </row>
    <row r="935" spans="3:11" s="183" customFormat="1" ht="12">
      <c r="C935" s="481"/>
      <c r="D935" s="481"/>
      <c r="E935" s="481"/>
      <c r="F935" s="481"/>
      <c r="G935" s="481"/>
      <c r="H935" s="481"/>
      <c r="I935" s="481"/>
      <c r="J935" s="481"/>
      <c r="K935" s="481"/>
    </row>
    <row r="936" spans="3:11" s="183" customFormat="1" ht="12">
      <c r="C936" s="481"/>
      <c r="D936" s="481"/>
      <c r="E936" s="481"/>
      <c r="F936" s="481"/>
      <c r="G936" s="481"/>
      <c r="H936" s="481"/>
      <c r="I936" s="481"/>
      <c r="J936" s="481"/>
      <c r="K936" s="481"/>
    </row>
    <row r="937" spans="3:11" s="183" customFormat="1" ht="12">
      <c r="C937" s="481"/>
      <c r="D937" s="481"/>
      <c r="E937" s="481"/>
      <c r="F937" s="481"/>
      <c r="G937" s="481"/>
      <c r="H937" s="481"/>
      <c r="I937" s="481"/>
      <c r="J937" s="481"/>
      <c r="K937" s="481"/>
    </row>
    <row r="938" spans="3:11" s="183" customFormat="1" ht="12">
      <c r="C938" s="481"/>
      <c r="D938" s="481"/>
      <c r="E938" s="481"/>
      <c r="F938" s="481"/>
      <c r="G938" s="481"/>
      <c r="H938" s="481"/>
      <c r="I938" s="481"/>
      <c r="J938" s="481"/>
      <c r="K938" s="481"/>
    </row>
    <row r="939" spans="3:11" s="183" customFormat="1" ht="12">
      <c r="C939" s="481"/>
      <c r="D939" s="481"/>
      <c r="E939" s="481"/>
      <c r="F939" s="481"/>
      <c r="G939" s="481"/>
      <c r="H939" s="481"/>
      <c r="I939" s="481"/>
      <c r="J939" s="481"/>
      <c r="K939" s="481"/>
    </row>
    <row r="940" spans="3:11" s="183" customFormat="1" ht="12">
      <c r="C940" s="481"/>
      <c r="D940" s="481"/>
      <c r="E940" s="481"/>
      <c r="F940" s="481"/>
      <c r="G940" s="481"/>
      <c r="H940" s="481"/>
      <c r="I940" s="481"/>
      <c r="J940" s="481"/>
      <c r="K940" s="481"/>
    </row>
    <row r="941" spans="3:11" s="183" customFormat="1" ht="12">
      <c r="C941" s="481"/>
      <c r="D941" s="481"/>
      <c r="E941" s="481"/>
      <c r="F941" s="481"/>
      <c r="G941" s="481"/>
      <c r="H941" s="481"/>
      <c r="I941" s="481"/>
      <c r="J941" s="481"/>
      <c r="K941" s="481"/>
    </row>
    <row r="942" spans="3:11" s="183" customFormat="1" ht="12">
      <c r="C942" s="481"/>
      <c r="D942" s="481"/>
      <c r="E942" s="481"/>
      <c r="F942" s="481"/>
      <c r="G942" s="481"/>
      <c r="H942" s="481"/>
      <c r="I942" s="481"/>
      <c r="J942" s="481"/>
      <c r="K942" s="481"/>
    </row>
    <row r="943" spans="3:11" s="183" customFormat="1" ht="12">
      <c r="C943" s="481"/>
      <c r="D943" s="481"/>
      <c r="E943" s="481"/>
      <c r="F943" s="481"/>
      <c r="G943" s="481"/>
      <c r="H943" s="481"/>
      <c r="I943" s="481"/>
      <c r="J943" s="481"/>
      <c r="K943" s="481"/>
    </row>
    <row r="944" spans="3:11" s="183" customFormat="1" ht="12">
      <c r="C944" s="481"/>
      <c r="D944" s="481"/>
      <c r="E944" s="481"/>
      <c r="F944" s="481"/>
      <c r="G944" s="481"/>
      <c r="H944" s="481"/>
      <c r="I944" s="481"/>
      <c r="J944" s="481"/>
      <c r="K944" s="481"/>
    </row>
    <row r="945" spans="3:11" s="183" customFormat="1" ht="12">
      <c r="C945" s="481"/>
      <c r="D945" s="481"/>
      <c r="E945" s="481"/>
      <c r="F945" s="481"/>
      <c r="G945" s="481"/>
      <c r="H945" s="481"/>
      <c r="I945" s="481"/>
      <c r="J945" s="481"/>
      <c r="K945" s="481"/>
    </row>
    <row r="946" spans="3:11" s="183" customFormat="1" ht="12">
      <c r="C946" s="481"/>
      <c r="D946" s="481"/>
      <c r="E946" s="481"/>
      <c r="F946" s="481"/>
      <c r="G946" s="481"/>
      <c r="H946" s="481"/>
      <c r="I946" s="481"/>
      <c r="J946" s="481"/>
      <c r="K946" s="481"/>
    </row>
    <row r="947" spans="3:11" s="183" customFormat="1" ht="12">
      <c r="C947" s="481"/>
      <c r="D947" s="481"/>
      <c r="E947" s="481"/>
      <c r="F947" s="481"/>
      <c r="G947" s="481"/>
      <c r="H947" s="481"/>
      <c r="I947" s="481"/>
      <c r="J947" s="481"/>
      <c r="K947" s="481"/>
    </row>
    <row r="948" spans="3:11" s="183" customFormat="1" ht="12">
      <c r="C948" s="481"/>
      <c r="D948" s="481"/>
      <c r="E948" s="481"/>
      <c r="F948" s="481"/>
      <c r="G948" s="481"/>
      <c r="H948" s="481"/>
      <c r="I948" s="481"/>
      <c r="J948" s="481"/>
      <c r="K948" s="481"/>
    </row>
    <row r="949" spans="3:11" s="183" customFormat="1" ht="12">
      <c r="C949" s="481"/>
      <c r="D949" s="481"/>
      <c r="E949" s="481"/>
      <c r="F949" s="481"/>
      <c r="G949" s="481"/>
      <c r="H949" s="481"/>
      <c r="I949" s="481"/>
      <c r="J949" s="481"/>
      <c r="K949" s="481"/>
    </row>
    <row r="950" spans="3:11" s="183" customFormat="1" ht="12">
      <c r="C950" s="481"/>
      <c r="D950" s="481"/>
      <c r="E950" s="481"/>
      <c r="F950" s="481"/>
      <c r="G950" s="481"/>
      <c r="H950" s="481"/>
      <c r="I950" s="481"/>
      <c r="J950" s="481"/>
      <c r="K950" s="481"/>
    </row>
    <row r="951" spans="3:11" s="183" customFormat="1" ht="12">
      <c r="C951" s="481"/>
      <c r="D951" s="481"/>
      <c r="E951" s="481"/>
      <c r="F951" s="481"/>
      <c r="G951" s="481"/>
      <c r="H951" s="481"/>
      <c r="I951" s="481"/>
      <c r="J951" s="481"/>
      <c r="K951" s="481"/>
    </row>
    <row r="952" spans="3:11" s="183" customFormat="1" ht="12">
      <c r="C952" s="481"/>
      <c r="D952" s="481"/>
      <c r="E952" s="481"/>
      <c r="F952" s="481"/>
      <c r="G952" s="481"/>
      <c r="H952" s="481"/>
      <c r="I952" s="481"/>
      <c r="J952" s="481"/>
      <c r="K952" s="481"/>
    </row>
    <row r="953" spans="3:11" s="183" customFormat="1" ht="12">
      <c r="C953" s="481"/>
      <c r="D953" s="481"/>
      <c r="E953" s="481"/>
      <c r="F953" s="481"/>
      <c r="G953" s="481"/>
      <c r="H953" s="481"/>
      <c r="I953" s="481"/>
      <c r="J953" s="481"/>
      <c r="K953" s="481"/>
    </row>
    <row r="954" spans="3:11" s="183" customFormat="1" ht="12">
      <c r="C954" s="481"/>
      <c r="D954" s="481"/>
      <c r="E954" s="481"/>
      <c r="F954" s="481"/>
      <c r="G954" s="481"/>
      <c r="H954" s="481"/>
      <c r="I954" s="481"/>
      <c r="J954" s="481"/>
      <c r="K954" s="481"/>
    </row>
    <row r="955" spans="3:11" s="183" customFormat="1" ht="12">
      <c r="C955" s="481"/>
      <c r="D955" s="481"/>
      <c r="E955" s="481"/>
      <c r="F955" s="481"/>
      <c r="G955" s="481"/>
      <c r="H955" s="481"/>
      <c r="I955" s="481"/>
      <c r="J955" s="481"/>
      <c r="K955" s="481"/>
    </row>
    <row r="956" spans="3:11" s="183" customFormat="1" ht="12">
      <c r="C956" s="481"/>
      <c r="D956" s="481"/>
      <c r="E956" s="481"/>
      <c r="F956" s="481"/>
      <c r="G956" s="481"/>
      <c r="H956" s="481"/>
      <c r="I956" s="481"/>
      <c r="J956" s="481"/>
      <c r="K956" s="481"/>
    </row>
    <row r="957" spans="3:11" s="183" customFormat="1" ht="12">
      <c r="C957" s="481"/>
      <c r="D957" s="481"/>
      <c r="E957" s="481"/>
      <c r="F957" s="481"/>
      <c r="G957" s="481"/>
      <c r="H957" s="481"/>
      <c r="I957" s="481"/>
      <c r="J957" s="481"/>
      <c r="K957" s="481"/>
    </row>
    <row r="958" spans="3:11" s="183" customFormat="1" ht="12">
      <c r="C958" s="481"/>
      <c r="D958" s="481"/>
      <c r="E958" s="481"/>
      <c r="F958" s="481"/>
      <c r="G958" s="481"/>
      <c r="H958" s="481"/>
      <c r="I958" s="481"/>
      <c r="J958" s="481"/>
      <c r="K958" s="481"/>
    </row>
    <row r="959" spans="3:11" s="183" customFormat="1" ht="12">
      <c r="C959" s="481"/>
      <c r="D959" s="481"/>
      <c r="E959" s="481"/>
      <c r="F959" s="481"/>
      <c r="G959" s="481"/>
      <c r="H959" s="481"/>
      <c r="I959" s="481"/>
      <c r="J959" s="481"/>
      <c r="K959" s="481"/>
    </row>
    <row r="960" spans="3:11" s="183" customFormat="1" ht="12">
      <c r="C960" s="481"/>
      <c r="D960" s="481"/>
      <c r="E960" s="481"/>
      <c r="F960" s="481"/>
      <c r="G960" s="481"/>
      <c r="H960" s="481"/>
      <c r="I960" s="481"/>
      <c r="J960" s="481"/>
      <c r="K960" s="481"/>
    </row>
    <row r="961" spans="3:11" s="183" customFormat="1" ht="12">
      <c r="C961" s="481"/>
      <c r="D961" s="481"/>
      <c r="E961" s="481"/>
      <c r="F961" s="481"/>
      <c r="G961" s="481"/>
      <c r="H961" s="481"/>
      <c r="I961" s="481"/>
      <c r="J961" s="481"/>
      <c r="K961" s="481"/>
    </row>
    <row r="962" spans="3:11" s="183" customFormat="1" ht="12">
      <c r="C962" s="481"/>
      <c r="D962" s="481"/>
      <c r="E962" s="481"/>
      <c r="F962" s="481"/>
      <c r="G962" s="481"/>
      <c r="H962" s="481"/>
      <c r="I962" s="481"/>
      <c r="J962" s="481"/>
      <c r="K962" s="481"/>
    </row>
    <row r="963" spans="3:11" s="183" customFormat="1" ht="12">
      <c r="C963" s="481"/>
      <c r="D963" s="481"/>
      <c r="E963" s="481"/>
      <c r="F963" s="481"/>
      <c r="G963" s="481"/>
      <c r="H963" s="481"/>
      <c r="I963" s="481"/>
      <c r="J963" s="481"/>
      <c r="K963" s="481"/>
    </row>
    <row r="964" spans="3:11" s="183" customFormat="1" ht="12">
      <c r="C964" s="481"/>
      <c r="D964" s="481"/>
      <c r="E964" s="481"/>
      <c r="F964" s="481"/>
      <c r="G964" s="481"/>
      <c r="H964" s="481"/>
      <c r="I964" s="481"/>
      <c r="J964" s="481"/>
      <c r="K964" s="481"/>
    </row>
    <row r="965" spans="3:11" s="183" customFormat="1" ht="12">
      <c r="C965" s="481"/>
      <c r="D965" s="481"/>
      <c r="E965" s="481"/>
      <c r="F965" s="481"/>
      <c r="G965" s="481"/>
      <c r="H965" s="481"/>
      <c r="I965" s="481"/>
      <c r="J965" s="481"/>
      <c r="K965" s="481"/>
    </row>
    <row r="966" spans="3:11" s="183" customFormat="1" ht="12">
      <c r="C966" s="481"/>
      <c r="D966" s="481"/>
      <c r="E966" s="481"/>
      <c r="F966" s="481"/>
      <c r="G966" s="481"/>
      <c r="H966" s="481"/>
      <c r="I966" s="481"/>
      <c r="J966" s="481"/>
      <c r="K966" s="481"/>
    </row>
    <row r="967" spans="3:11" s="183" customFormat="1" ht="12">
      <c r="C967" s="481"/>
      <c r="D967" s="481"/>
      <c r="E967" s="481"/>
      <c r="F967" s="481"/>
      <c r="G967" s="481"/>
      <c r="H967" s="481"/>
      <c r="I967" s="481"/>
      <c r="J967" s="481"/>
      <c r="K967" s="481"/>
    </row>
    <row r="968" spans="3:11" s="183" customFormat="1" ht="12">
      <c r="C968" s="481"/>
      <c r="D968" s="481"/>
      <c r="E968" s="481"/>
      <c r="F968" s="481"/>
      <c r="G968" s="481"/>
      <c r="H968" s="481"/>
      <c r="I968" s="481"/>
      <c r="J968" s="481"/>
      <c r="K968" s="481"/>
    </row>
    <row r="969" spans="3:11" s="183" customFormat="1" ht="12">
      <c r="C969" s="481"/>
      <c r="D969" s="481"/>
      <c r="E969" s="481"/>
      <c r="F969" s="481"/>
      <c r="G969" s="481"/>
      <c r="H969" s="481"/>
      <c r="I969" s="481"/>
      <c r="J969" s="481"/>
      <c r="K969" s="481"/>
    </row>
    <row r="970" spans="3:11" s="183" customFormat="1" ht="12">
      <c r="C970" s="481"/>
      <c r="D970" s="481"/>
      <c r="E970" s="481"/>
      <c r="F970" s="481"/>
      <c r="G970" s="481"/>
      <c r="H970" s="481"/>
      <c r="I970" s="481"/>
      <c r="J970" s="481"/>
      <c r="K970" s="481"/>
    </row>
    <row r="971" spans="3:11" s="183" customFormat="1" ht="12">
      <c r="C971" s="481"/>
      <c r="D971" s="481"/>
      <c r="E971" s="481"/>
      <c r="F971" s="481"/>
      <c r="G971" s="481"/>
      <c r="H971" s="481"/>
      <c r="I971" s="481"/>
      <c r="J971" s="481"/>
      <c r="K971" s="481"/>
    </row>
    <row r="972" spans="3:11" s="183" customFormat="1" ht="12">
      <c r="C972" s="481"/>
      <c r="D972" s="481"/>
      <c r="E972" s="481"/>
      <c r="F972" s="481"/>
      <c r="G972" s="481"/>
      <c r="H972" s="481"/>
      <c r="I972" s="481"/>
      <c r="J972" s="481"/>
      <c r="K972" s="481"/>
    </row>
    <row r="973" spans="3:11" s="183" customFormat="1" ht="12">
      <c r="C973" s="481"/>
      <c r="D973" s="481"/>
      <c r="E973" s="481"/>
      <c r="F973" s="481"/>
      <c r="G973" s="481"/>
      <c r="H973" s="481"/>
      <c r="I973" s="481"/>
      <c r="J973" s="481"/>
      <c r="K973" s="481"/>
    </row>
    <row r="974" spans="3:11" s="183" customFormat="1" ht="12">
      <c r="C974" s="481"/>
      <c r="D974" s="481"/>
      <c r="E974" s="481"/>
      <c r="F974" s="481"/>
      <c r="G974" s="481"/>
      <c r="H974" s="481"/>
      <c r="I974" s="481"/>
      <c r="J974" s="481"/>
      <c r="K974" s="481"/>
    </row>
    <row r="975" spans="3:11" s="183" customFormat="1" ht="12">
      <c r="C975" s="481"/>
      <c r="D975" s="481"/>
      <c r="E975" s="481"/>
      <c r="F975" s="481"/>
      <c r="G975" s="481"/>
      <c r="H975" s="481"/>
      <c r="I975" s="481"/>
      <c r="J975" s="481"/>
      <c r="K975" s="481"/>
    </row>
    <row r="976" spans="3:11" s="183" customFormat="1" ht="12">
      <c r="C976" s="481"/>
      <c r="D976" s="481"/>
      <c r="E976" s="481"/>
      <c r="F976" s="481"/>
      <c r="G976" s="481"/>
      <c r="H976" s="481"/>
      <c r="I976" s="481"/>
      <c r="J976" s="481"/>
      <c r="K976" s="481"/>
    </row>
    <row r="977" spans="3:11" s="183" customFormat="1" ht="12">
      <c r="C977" s="481"/>
      <c r="D977" s="481"/>
      <c r="E977" s="481"/>
      <c r="F977" s="481"/>
      <c r="G977" s="481"/>
      <c r="H977" s="481"/>
      <c r="I977" s="481"/>
      <c r="J977" s="481"/>
      <c r="K977" s="481"/>
    </row>
    <row r="978" spans="3:11" s="183" customFormat="1" ht="12">
      <c r="C978" s="481"/>
      <c r="D978" s="481"/>
      <c r="E978" s="481"/>
      <c r="F978" s="481"/>
      <c r="G978" s="481"/>
      <c r="H978" s="481"/>
      <c r="I978" s="481"/>
      <c r="J978" s="481"/>
      <c r="K978" s="481"/>
    </row>
    <row r="979" spans="3:11" s="183" customFormat="1" ht="12">
      <c r="C979" s="481"/>
      <c r="D979" s="481"/>
      <c r="E979" s="481"/>
      <c r="F979" s="481"/>
      <c r="G979" s="481"/>
      <c r="H979" s="481"/>
      <c r="I979" s="481"/>
      <c r="J979" s="481"/>
      <c r="K979" s="481"/>
    </row>
    <row r="980" spans="3:11" s="183" customFormat="1" ht="12">
      <c r="C980" s="481"/>
      <c r="D980" s="481"/>
      <c r="E980" s="481"/>
      <c r="F980" s="481"/>
      <c r="G980" s="481"/>
      <c r="H980" s="481"/>
      <c r="I980" s="481"/>
      <c r="J980" s="481"/>
      <c r="K980" s="481"/>
    </row>
    <row r="981" spans="3:11" s="183" customFormat="1" ht="12">
      <c r="C981" s="481"/>
      <c r="D981" s="481"/>
      <c r="E981" s="481"/>
      <c r="F981" s="481"/>
      <c r="G981" s="481"/>
      <c r="H981" s="481"/>
      <c r="I981" s="481"/>
      <c r="J981" s="481"/>
      <c r="K981" s="481"/>
    </row>
    <row r="982" spans="3:11" s="183" customFormat="1" ht="12">
      <c r="C982" s="481"/>
      <c r="D982" s="481"/>
      <c r="E982" s="481"/>
      <c r="F982" s="481"/>
      <c r="G982" s="481"/>
      <c r="H982" s="481"/>
      <c r="I982" s="481"/>
      <c r="J982" s="481"/>
      <c r="K982" s="481"/>
    </row>
    <row r="983" spans="3:11" s="183" customFormat="1" ht="12">
      <c r="C983" s="481"/>
      <c r="D983" s="481"/>
      <c r="E983" s="481"/>
      <c r="F983" s="481"/>
      <c r="G983" s="481"/>
      <c r="H983" s="481"/>
      <c r="I983" s="481"/>
      <c r="J983" s="481"/>
      <c r="K983" s="481"/>
    </row>
    <row r="984" spans="3:11" s="183" customFormat="1" ht="12">
      <c r="C984" s="481"/>
      <c r="D984" s="481"/>
      <c r="E984" s="481"/>
      <c r="F984" s="481"/>
      <c r="G984" s="481"/>
      <c r="H984" s="481"/>
      <c r="I984" s="481"/>
      <c r="J984" s="481"/>
      <c r="K984" s="481"/>
    </row>
    <row r="985" spans="3:11" s="183" customFormat="1" ht="12">
      <c r="C985" s="481"/>
      <c r="D985" s="481"/>
      <c r="E985" s="481"/>
      <c r="F985" s="481"/>
      <c r="G985" s="481"/>
      <c r="H985" s="481"/>
      <c r="I985" s="481"/>
      <c r="J985" s="481"/>
      <c r="K985" s="481"/>
    </row>
    <row r="986" spans="3:11" s="183" customFormat="1" ht="12">
      <c r="C986" s="481"/>
      <c r="D986" s="481"/>
      <c r="E986" s="481"/>
      <c r="F986" s="481"/>
      <c r="G986" s="481"/>
      <c r="H986" s="481"/>
      <c r="I986" s="481"/>
      <c r="J986" s="481"/>
      <c r="K986" s="481"/>
    </row>
    <row r="987" spans="3:11" s="183" customFormat="1" ht="12">
      <c r="C987" s="481"/>
      <c r="D987" s="481"/>
      <c r="E987" s="481"/>
      <c r="F987" s="481"/>
      <c r="G987" s="481"/>
      <c r="H987" s="481"/>
      <c r="I987" s="481"/>
      <c r="J987" s="481"/>
      <c r="K987" s="481"/>
    </row>
    <row r="988" spans="3:11" s="183" customFormat="1" ht="12">
      <c r="C988" s="481"/>
      <c r="D988" s="481"/>
      <c r="E988" s="481"/>
      <c r="F988" s="481"/>
      <c r="G988" s="481"/>
      <c r="H988" s="481"/>
      <c r="I988" s="481"/>
      <c r="J988" s="481"/>
      <c r="K988" s="481"/>
    </row>
    <row r="989" spans="3:11" s="183" customFormat="1" ht="12">
      <c r="C989" s="481"/>
      <c r="D989" s="481"/>
      <c r="E989" s="481"/>
      <c r="F989" s="481"/>
      <c r="G989" s="481"/>
      <c r="H989" s="481"/>
      <c r="I989" s="481"/>
      <c r="J989" s="481"/>
      <c r="K989" s="481"/>
    </row>
    <row r="990" spans="3:11" s="183" customFormat="1" ht="12">
      <c r="C990" s="481"/>
      <c r="D990" s="481"/>
      <c r="E990" s="481"/>
      <c r="F990" s="481"/>
      <c r="G990" s="481"/>
      <c r="H990" s="481"/>
      <c r="I990" s="481"/>
      <c r="J990" s="481"/>
      <c r="K990" s="481"/>
    </row>
    <row r="991" spans="3:11" s="183" customFormat="1" ht="12">
      <c r="C991" s="481"/>
      <c r="D991" s="481"/>
      <c r="E991" s="481"/>
      <c r="F991" s="481"/>
      <c r="G991" s="481"/>
      <c r="H991" s="481"/>
      <c r="I991" s="481"/>
      <c r="J991" s="481"/>
      <c r="K991" s="481"/>
    </row>
    <row r="992" spans="3:11" s="183" customFormat="1" ht="12">
      <c r="C992" s="481"/>
      <c r="D992" s="481"/>
      <c r="E992" s="481"/>
      <c r="F992" s="481"/>
      <c r="G992" s="481"/>
      <c r="H992" s="481"/>
      <c r="I992" s="481"/>
      <c r="J992" s="481"/>
      <c r="K992" s="481"/>
    </row>
    <row r="993" spans="3:11" s="183" customFormat="1" ht="12">
      <c r="C993" s="481"/>
      <c r="D993" s="481"/>
      <c r="E993" s="481"/>
      <c r="F993" s="481"/>
      <c r="G993" s="481"/>
      <c r="H993" s="481"/>
      <c r="I993" s="481"/>
      <c r="J993" s="481"/>
      <c r="K993" s="481"/>
    </row>
    <row r="994" spans="3:11" s="183" customFormat="1" ht="12">
      <c r="C994" s="481"/>
      <c r="D994" s="481"/>
      <c r="E994" s="481"/>
      <c r="F994" s="481"/>
      <c r="G994" s="481"/>
      <c r="H994" s="481"/>
      <c r="I994" s="481"/>
      <c r="J994" s="481"/>
      <c r="K994" s="481"/>
    </row>
    <row r="995" spans="3:11" s="183" customFormat="1" ht="12">
      <c r="C995" s="481"/>
      <c r="D995" s="481"/>
      <c r="E995" s="481"/>
      <c r="F995" s="481"/>
      <c r="G995" s="481"/>
      <c r="H995" s="481"/>
      <c r="I995" s="481"/>
      <c r="J995" s="481"/>
      <c r="K995" s="481"/>
    </row>
    <row r="996" spans="3:11" s="183" customFormat="1" ht="12">
      <c r="C996" s="481"/>
      <c r="D996" s="481"/>
      <c r="E996" s="481"/>
      <c r="F996" s="481"/>
      <c r="G996" s="481"/>
      <c r="H996" s="481"/>
      <c r="I996" s="481"/>
      <c r="J996" s="481"/>
      <c r="K996" s="481"/>
    </row>
    <row r="997" spans="3:11" s="183" customFormat="1" ht="12">
      <c r="C997" s="481"/>
      <c r="D997" s="481"/>
      <c r="E997" s="481"/>
      <c r="F997" s="481"/>
      <c r="G997" s="481"/>
      <c r="H997" s="481"/>
      <c r="I997" s="481"/>
      <c r="J997" s="481"/>
      <c r="K997" s="481"/>
    </row>
    <row r="998" spans="3:11" s="183" customFormat="1" ht="12">
      <c r="C998" s="481"/>
      <c r="D998" s="481"/>
      <c r="E998" s="481"/>
      <c r="F998" s="481"/>
      <c r="G998" s="481"/>
      <c r="H998" s="481"/>
      <c r="I998" s="481"/>
      <c r="J998" s="481"/>
      <c r="K998" s="481"/>
    </row>
    <row r="999" spans="3:11" s="183" customFormat="1" ht="12">
      <c r="C999" s="481"/>
      <c r="D999" s="481"/>
      <c r="E999" s="481"/>
      <c r="F999" s="481"/>
      <c r="G999" s="481"/>
      <c r="H999" s="481"/>
      <c r="I999" s="481"/>
      <c r="J999" s="481"/>
      <c r="K999" s="481"/>
    </row>
    <row r="1000" spans="3:11" s="183" customFormat="1" ht="12">
      <c r="C1000" s="481"/>
      <c r="D1000" s="481"/>
      <c r="E1000" s="481"/>
      <c r="F1000" s="481"/>
      <c r="G1000" s="481"/>
      <c r="H1000" s="481"/>
      <c r="I1000" s="481"/>
      <c r="J1000" s="481"/>
      <c r="K1000" s="481"/>
    </row>
    <row r="1001" spans="3:11" s="183" customFormat="1" ht="12">
      <c r="C1001" s="481"/>
      <c r="D1001" s="481"/>
      <c r="E1001" s="481"/>
      <c r="F1001" s="481"/>
      <c r="G1001" s="481"/>
      <c r="H1001" s="481"/>
      <c r="I1001" s="481"/>
      <c r="J1001" s="481"/>
      <c r="K1001" s="481"/>
    </row>
    <row r="1002" spans="3:11" s="183" customFormat="1" ht="12">
      <c r="C1002" s="481"/>
      <c r="D1002" s="481"/>
      <c r="E1002" s="481"/>
      <c r="F1002" s="481"/>
      <c r="G1002" s="481"/>
      <c r="H1002" s="481"/>
      <c r="I1002" s="481"/>
      <c r="J1002" s="481"/>
      <c r="K1002" s="481"/>
    </row>
    <row r="1003" spans="3:11" s="183" customFormat="1" ht="12">
      <c r="C1003" s="481"/>
      <c r="D1003" s="481"/>
      <c r="E1003" s="481"/>
      <c r="F1003" s="481"/>
      <c r="G1003" s="481"/>
      <c r="H1003" s="481"/>
      <c r="I1003" s="481"/>
      <c r="J1003" s="481"/>
      <c r="K1003" s="481"/>
    </row>
    <row r="1004" spans="3:11" s="183" customFormat="1" ht="12">
      <c r="C1004" s="481"/>
      <c r="D1004" s="481"/>
      <c r="E1004" s="481"/>
      <c r="F1004" s="481"/>
      <c r="G1004" s="481"/>
      <c r="H1004" s="481"/>
      <c r="I1004" s="481"/>
      <c r="J1004" s="481"/>
      <c r="K1004" s="481"/>
    </row>
    <row r="1005" spans="3:11" s="183" customFormat="1" ht="12">
      <c r="C1005" s="481"/>
      <c r="D1005" s="481"/>
      <c r="E1005" s="481"/>
      <c r="F1005" s="481"/>
      <c r="G1005" s="481"/>
      <c r="H1005" s="481"/>
      <c r="I1005" s="481"/>
      <c r="J1005" s="481"/>
      <c r="K1005" s="481"/>
    </row>
    <row r="1006" spans="3:11" s="183" customFormat="1" ht="12">
      <c r="C1006" s="481"/>
      <c r="D1006" s="481"/>
      <c r="E1006" s="481"/>
      <c r="F1006" s="481"/>
      <c r="G1006" s="481"/>
      <c r="H1006" s="481"/>
      <c r="I1006" s="481"/>
      <c r="J1006" s="481"/>
      <c r="K1006" s="481"/>
    </row>
    <row r="1007" spans="3:11" s="183" customFormat="1" ht="12">
      <c r="C1007" s="481"/>
      <c r="D1007" s="481"/>
      <c r="E1007" s="481"/>
      <c r="F1007" s="481"/>
      <c r="G1007" s="481"/>
      <c r="H1007" s="481"/>
      <c r="I1007" s="481"/>
      <c r="J1007" s="481"/>
      <c r="K1007" s="481"/>
    </row>
    <row r="1008" spans="3:11" s="183" customFormat="1" ht="12">
      <c r="C1008" s="481"/>
      <c r="D1008" s="481"/>
      <c r="E1008" s="481"/>
      <c r="F1008" s="481"/>
      <c r="G1008" s="481"/>
      <c r="H1008" s="481"/>
      <c r="I1008" s="481"/>
      <c r="J1008" s="481"/>
      <c r="K1008" s="481"/>
    </row>
    <row r="1009" spans="3:11" s="183" customFormat="1" ht="12">
      <c r="C1009" s="481"/>
      <c r="D1009" s="481"/>
      <c r="E1009" s="481"/>
      <c r="F1009" s="481"/>
      <c r="G1009" s="481"/>
      <c r="H1009" s="481"/>
      <c r="I1009" s="481"/>
      <c r="J1009" s="481"/>
      <c r="K1009" s="481"/>
    </row>
    <row r="1010" spans="3:11" s="183" customFormat="1" ht="12">
      <c r="C1010" s="481"/>
      <c r="D1010" s="481"/>
      <c r="E1010" s="481"/>
      <c r="F1010" s="481"/>
      <c r="G1010" s="481"/>
      <c r="H1010" s="481"/>
      <c r="I1010" s="481"/>
      <c r="J1010" s="481"/>
      <c r="K1010" s="481"/>
    </row>
    <row r="1011" spans="3:11" s="183" customFormat="1" ht="12">
      <c r="C1011" s="481"/>
      <c r="D1011" s="481"/>
      <c r="E1011" s="481"/>
      <c r="F1011" s="481"/>
      <c r="G1011" s="481"/>
      <c r="H1011" s="481"/>
      <c r="I1011" s="481"/>
      <c r="J1011" s="481"/>
      <c r="K1011" s="481"/>
    </row>
    <row r="1012" spans="3:11" s="183" customFormat="1" ht="12">
      <c r="C1012" s="481"/>
      <c r="D1012" s="481"/>
      <c r="E1012" s="481"/>
      <c r="F1012" s="481"/>
      <c r="G1012" s="481"/>
      <c r="H1012" s="481"/>
      <c r="I1012" s="481"/>
      <c r="J1012" s="481"/>
      <c r="K1012" s="481"/>
    </row>
    <row r="1013" spans="3:11" s="183" customFormat="1" ht="12">
      <c r="C1013" s="481"/>
      <c r="D1013" s="481"/>
      <c r="E1013" s="481"/>
      <c r="F1013" s="481"/>
      <c r="G1013" s="481"/>
      <c r="H1013" s="481"/>
      <c r="I1013" s="481"/>
      <c r="J1013" s="481"/>
      <c r="K1013" s="481"/>
    </row>
    <row r="1014" spans="3:11" s="183" customFormat="1" ht="12">
      <c r="C1014" s="481"/>
      <c r="D1014" s="481"/>
      <c r="E1014" s="481"/>
      <c r="F1014" s="481"/>
      <c r="G1014" s="481"/>
      <c r="H1014" s="481"/>
      <c r="I1014" s="481"/>
      <c r="J1014" s="481"/>
      <c r="K1014" s="481"/>
    </row>
    <row r="1015" spans="3:11" s="183" customFormat="1" ht="12">
      <c r="C1015" s="481"/>
      <c r="D1015" s="481"/>
      <c r="E1015" s="481"/>
      <c r="F1015" s="481"/>
      <c r="G1015" s="481"/>
      <c r="H1015" s="481"/>
      <c r="I1015" s="481"/>
      <c r="J1015" s="481"/>
      <c r="K1015" s="481"/>
    </row>
    <row r="1016" spans="3:11" s="183" customFormat="1" ht="12">
      <c r="C1016" s="481"/>
      <c r="D1016" s="481"/>
      <c r="E1016" s="481"/>
      <c r="F1016" s="481"/>
      <c r="G1016" s="481"/>
      <c r="H1016" s="481"/>
      <c r="I1016" s="481"/>
      <c r="J1016" s="481"/>
      <c r="K1016" s="481"/>
    </row>
    <row r="1017" spans="3:11" s="183" customFormat="1" ht="12">
      <c r="C1017" s="481"/>
      <c r="D1017" s="481"/>
      <c r="E1017" s="481"/>
      <c r="F1017" s="481"/>
      <c r="G1017" s="481"/>
      <c r="H1017" s="481"/>
      <c r="I1017" s="481"/>
      <c r="J1017" s="481"/>
      <c r="K1017" s="481"/>
    </row>
    <row r="1018" spans="3:11" s="183" customFormat="1" ht="12">
      <c r="C1018" s="481"/>
      <c r="D1018" s="481"/>
      <c r="E1018" s="481"/>
      <c r="F1018" s="481"/>
      <c r="G1018" s="481"/>
      <c r="H1018" s="481"/>
      <c r="I1018" s="481"/>
      <c r="J1018" s="481"/>
      <c r="K1018" s="481"/>
    </row>
    <row r="1019" spans="3:11" s="183" customFormat="1" ht="12">
      <c r="C1019" s="481"/>
      <c r="D1019" s="481"/>
      <c r="E1019" s="481"/>
      <c r="F1019" s="481"/>
      <c r="G1019" s="481"/>
      <c r="H1019" s="481"/>
      <c r="I1019" s="481"/>
      <c r="J1019" s="481"/>
      <c r="K1019" s="481"/>
    </row>
    <row r="1020" spans="3:11" s="183" customFormat="1" ht="12">
      <c r="C1020" s="481"/>
      <c r="D1020" s="481"/>
      <c r="E1020" s="481"/>
      <c r="F1020" s="481"/>
      <c r="G1020" s="481"/>
      <c r="H1020" s="481"/>
      <c r="I1020" s="481"/>
      <c r="J1020" s="481"/>
      <c r="K1020" s="481"/>
    </row>
    <row r="1021" spans="3:11" s="183" customFormat="1" ht="12">
      <c r="C1021" s="481"/>
      <c r="D1021" s="481"/>
      <c r="E1021" s="481"/>
      <c r="F1021" s="481"/>
      <c r="G1021" s="481"/>
      <c r="H1021" s="481"/>
      <c r="I1021" s="481"/>
      <c r="J1021" s="481"/>
      <c r="K1021" s="481"/>
    </row>
    <row r="1022" spans="3:11" s="183" customFormat="1" ht="12">
      <c r="C1022" s="481"/>
      <c r="D1022" s="481"/>
      <c r="E1022" s="481"/>
      <c r="F1022" s="481"/>
      <c r="G1022" s="481"/>
      <c r="H1022" s="481"/>
      <c r="I1022" s="481"/>
      <c r="J1022" s="481"/>
      <c r="K1022" s="481"/>
    </row>
    <row r="1023" spans="3:11" s="183" customFormat="1" ht="12">
      <c r="C1023" s="481"/>
      <c r="D1023" s="481"/>
      <c r="E1023" s="481"/>
      <c r="F1023" s="481"/>
      <c r="G1023" s="481"/>
      <c r="H1023" s="481"/>
      <c r="I1023" s="481"/>
      <c r="J1023" s="481"/>
      <c r="K1023" s="481"/>
    </row>
    <row r="1024" spans="3:11" s="183" customFormat="1" ht="12">
      <c r="C1024" s="481"/>
      <c r="D1024" s="481"/>
      <c r="E1024" s="481"/>
      <c r="F1024" s="481"/>
      <c r="G1024" s="481"/>
      <c r="H1024" s="481"/>
      <c r="I1024" s="481"/>
      <c r="J1024" s="481"/>
      <c r="K1024" s="481"/>
    </row>
    <row r="1025" spans="3:11" s="183" customFormat="1" ht="12">
      <c r="C1025" s="481"/>
      <c r="D1025" s="481"/>
      <c r="E1025" s="481"/>
      <c r="F1025" s="481"/>
      <c r="G1025" s="481"/>
      <c r="H1025" s="481"/>
      <c r="I1025" s="481"/>
      <c r="J1025" s="481"/>
      <c r="K1025" s="481"/>
    </row>
    <row r="1026" spans="3:11" s="183" customFormat="1" ht="12">
      <c r="C1026" s="481"/>
      <c r="D1026" s="481"/>
      <c r="E1026" s="481"/>
      <c r="F1026" s="481"/>
      <c r="G1026" s="481"/>
      <c r="H1026" s="481"/>
      <c r="I1026" s="481"/>
      <c r="J1026" s="481"/>
      <c r="K1026" s="481"/>
    </row>
    <row r="1027" spans="3:11" s="183" customFormat="1" ht="12">
      <c r="C1027" s="481"/>
      <c r="D1027" s="481"/>
      <c r="E1027" s="481"/>
      <c r="F1027" s="481"/>
      <c r="G1027" s="481"/>
      <c r="H1027" s="481"/>
      <c r="I1027" s="481"/>
      <c r="J1027" s="481"/>
      <c r="K1027" s="481"/>
    </row>
    <row r="1028" spans="3:11" s="183" customFormat="1" ht="12">
      <c r="C1028" s="481"/>
      <c r="D1028" s="481"/>
      <c r="E1028" s="481"/>
      <c r="F1028" s="481"/>
      <c r="G1028" s="481"/>
      <c r="H1028" s="481"/>
      <c r="I1028" s="481"/>
      <c r="J1028" s="481"/>
      <c r="K1028" s="481"/>
    </row>
    <row r="1029" spans="3:11" s="183" customFormat="1" ht="12">
      <c r="C1029" s="481"/>
      <c r="D1029" s="481"/>
      <c r="E1029" s="481"/>
      <c r="F1029" s="481"/>
      <c r="G1029" s="481"/>
      <c r="H1029" s="481"/>
      <c r="I1029" s="481"/>
      <c r="J1029" s="481"/>
      <c r="K1029" s="481"/>
    </row>
    <row r="1030" spans="3:11" s="183" customFormat="1" ht="12">
      <c r="C1030" s="481"/>
      <c r="D1030" s="481"/>
      <c r="E1030" s="481"/>
      <c r="F1030" s="481"/>
      <c r="G1030" s="481"/>
      <c r="H1030" s="481"/>
      <c r="I1030" s="481"/>
      <c r="J1030" s="481"/>
      <c r="K1030" s="481"/>
    </row>
    <row r="1031" spans="3:11" s="183" customFormat="1" ht="12">
      <c r="C1031" s="481"/>
      <c r="D1031" s="481"/>
      <c r="E1031" s="481"/>
      <c r="F1031" s="481"/>
      <c r="G1031" s="481"/>
      <c r="H1031" s="481"/>
      <c r="I1031" s="481"/>
      <c r="J1031" s="481"/>
      <c r="K1031" s="481"/>
    </row>
    <row r="1032" spans="3:11" s="183" customFormat="1" ht="12">
      <c r="C1032" s="481"/>
      <c r="D1032" s="481"/>
      <c r="E1032" s="481"/>
      <c r="F1032" s="481"/>
      <c r="G1032" s="481"/>
      <c r="H1032" s="481"/>
      <c r="I1032" s="481"/>
      <c r="J1032" s="481"/>
      <c r="K1032" s="481"/>
    </row>
    <row r="1033" spans="3:11" s="183" customFormat="1" ht="12">
      <c r="C1033" s="481"/>
      <c r="D1033" s="481"/>
      <c r="E1033" s="481"/>
      <c r="F1033" s="481"/>
      <c r="G1033" s="481"/>
      <c r="H1033" s="481"/>
      <c r="I1033" s="481"/>
      <c r="J1033" s="481"/>
      <c r="K1033" s="481"/>
    </row>
    <row r="1034" spans="3:11" s="183" customFormat="1" ht="12">
      <c r="C1034" s="481"/>
      <c r="D1034" s="481"/>
      <c r="E1034" s="481"/>
      <c r="F1034" s="481"/>
      <c r="G1034" s="481"/>
      <c r="H1034" s="481"/>
      <c r="I1034" s="481"/>
      <c r="J1034" s="481"/>
      <c r="K1034" s="481"/>
    </row>
    <row r="1035" spans="3:11" s="183" customFormat="1" ht="12">
      <c r="C1035" s="481"/>
      <c r="D1035" s="481"/>
      <c r="E1035" s="481"/>
      <c r="F1035" s="481"/>
      <c r="G1035" s="481"/>
      <c r="H1035" s="481"/>
      <c r="I1035" s="481"/>
      <c r="J1035" s="481"/>
      <c r="K1035" s="481"/>
    </row>
  </sheetData>
  <sheetProtection/>
  <mergeCells count="15">
    <mergeCell ref="A4:K4"/>
    <mergeCell ref="B6:B14"/>
    <mergeCell ref="C6:C14"/>
    <mergeCell ref="D6:D14"/>
    <mergeCell ref="E6:E14"/>
    <mergeCell ref="F7:G9"/>
    <mergeCell ref="H116:K116"/>
    <mergeCell ref="F10:F13"/>
    <mergeCell ref="G10:G13"/>
    <mergeCell ref="A112:J112"/>
    <mergeCell ref="H115:K115"/>
    <mergeCell ref="H6:H14"/>
    <mergeCell ref="I6:I14"/>
    <mergeCell ref="J6:J14"/>
    <mergeCell ref="K6:K14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30"/>
  <sheetViews>
    <sheetView view="pageBreakPreview" zoomScale="76" zoomScaleSheetLayoutView="76" workbookViewId="0" topLeftCell="C1">
      <selection activeCell="G75" sqref="G75"/>
    </sheetView>
  </sheetViews>
  <sheetFormatPr defaultColWidth="9.140625" defaultRowHeight="12.75"/>
  <cols>
    <col min="1" max="1" width="3.140625" style="805" customWidth="1"/>
    <col min="2" max="2" width="6.140625" style="805" customWidth="1"/>
    <col min="3" max="3" width="64.8515625" style="805" customWidth="1"/>
    <col min="4" max="16384" width="9.140625" style="805" customWidth="1"/>
  </cols>
  <sheetData>
    <row r="1" spans="1:10" ht="12">
      <c r="A1" s="176" t="s">
        <v>230</v>
      </c>
      <c r="B1" s="176"/>
      <c r="C1" s="176"/>
      <c r="D1" s="802"/>
      <c r="E1" s="178"/>
      <c r="F1" s="178"/>
      <c r="G1" s="803"/>
      <c r="H1" s="178"/>
      <c r="I1" s="178"/>
      <c r="J1" s="804"/>
    </row>
    <row r="2" spans="1:10" ht="12">
      <c r="A2" s="178" t="s">
        <v>2050</v>
      </c>
      <c r="B2" s="178"/>
      <c r="C2" s="178"/>
      <c r="D2" s="802"/>
      <c r="E2" s="178"/>
      <c r="F2" s="178"/>
      <c r="G2" s="803"/>
      <c r="H2" s="178"/>
      <c r="I2" s="178"/>
      <c r="J2" s="804"/>
    </row>
    <row r="3" spans="1:10" ht="12">
      <c r="A3" s="182" t="s">
        <v>1659</v>
      </c>
      <c r="B3" s="182"/>
      <c r="C3" s="806"/>
      <c r="D3" s="802"/>
      <c r="E3" s="178"/>
      <c r="F3" s="178"/>
      <c r="G3" s="178"/>
      <c r="H3" s="178"/>
      <c r="I3" s="178"/>
      <c r="J3" s="804"/>
    </row>
    <row r="4" spans="1:10" ht="12">
      <c r="A4" s="182"/>
      <c r="B4" s="182"/>
      <c r="C4" s="806"/>
      <c r="D4" s="802"/>
      <c r="E4" s="178"/>
      <c r="F4" s="178"/>
      <c r="G4" s="178"/>
      <c r="H4" s="178"/>
      <c r="I4" s="178"/>
      <c r="J4" s="804"/>
    </row>
    <row r="5" spans="1:10" ht="12">
      <c r="A5" s="804"/>
      <c r="B5" s="807"/>
      <c r="C5" s="976" t="s">
        <v>1265</v>
      </c>
      <c r="D5" s="976"/>
      <c r="E5" s="976"/>
      <c r="F5" s="976"/>
      <c r="G5" s="976"/>
      <c r="H5" s="976"/>
      <c r="I5" s="178"/>
      <c r="J5" s="804"/>
    </row>
    <row r="6" spans="1:10" ht="12">
      <c r="A6" s="804"/>
      <c r="B6" s="807"/>
      <c r="C6" s="976" t="s">
        <v>1066</v>
      </c>
      <c r="D6" s="976"/>
      <c r="E6" s="976"/>
      <c r="F6" s="976"/>
      <c r="G6" s="976"/>
      <c r="H6" s="976"/>
      <c r="I6" s="178"/>
      <c r="J6" s="804"/>
    </row>
    <row r="7" spans="1:10" ht="12">
      <c r="A7" s="808"/>
      <c r="B7" s="808"/>
      <c r="C7" s="808"/>
      <c r="D7" s="808"/>
      <c r="E7" s="808"/>
      <c r="F7" s="804"/>
      <c r="G7" s="804"/>
      <c r="H7" s="804"/>
      <c r="I7" s="804"/>
      <c r="J7" s="809"/>
    </row>
    <row r="8" spans="1:10" ht="12">
      <c r="A8" s="810" t="s">
        <v>329</v>
      </c>
      <c r="B8" s="810"/>
      <c r="C8" s="811"/>
      <c r="D8" s="802"/>
      <c r="E8" s="178"/>
      <c r="F8" s="804"/>
      <c r="G8" s="804"/>
      <c r="H8" s="804"/>
      <c r="I8" s="804"/>
      <c r="J8" s="809"/>
    </row>
    <row r="9" spans="1:10" ht="12.75" thickBot="1">
      <c r="A9" s="811"/>
      <c r="B9" s="811"/>
      <c r="C9" s="811"/>
      <c r="D9" s="802"/>
      <c r="E9" s="812"/>
      <c r="F9" s="812"/>
      <c r="G9" s="813"/>
      <c r="H9" s="814"/>
      <c r="I9" s="814" t="s">
        <v>1353</v>
      </c>
      <c r="J9" s="804"/>
    </row>
    <row r="10" spans="1:10" ht="12">
      <c r="A10" s="981" t="s">
        <v>1660</v>
      </c>
      <c r="B10" s="982"/>
      <c r="C10" s="982"/>
      <c r="D10" s="988" t="s">
        <v>798</v>
      </c>
      <c r="E10" s="979" t="s">
        <v>330</v>
      </c>
      <c r="F10" s="977" t="s">
        <v>331</v>
      </c>
      <c r="G10" s="977" t="s">
        <v>332</v>
      </c>
      <c r="H10" s="977" t="s">
        <v>333</v>
      </c>
      <c r="I10" s="985" t="s">
        <v>334</v>
      </c>
      <c r="J10" s="804"/>
    </row>
    <row r="11" spans="1:10" ht="12.75" thickBot="1">
      <c r="A11" s="983"/>
      <c r="B11" s="984"/>
      <c r="C11" s="984"/>
      <c r="D11" s="989"/>
      <c r="E11" s="980"/>
      <c r="F11" s="978"/>
      <c r="G11" s="978"/>
      <c r="H11" s="978"/>
      <c r="I11" s="986"/>
      <c r="J11" s="804"/>
    </row>
    <row r="12" spans="1:10" ht="12">
      <c r="A12" s="815" t="s">
        <v>1681</v>
      </c>
      <c r="B12" s="816"/>
      <c r="C12" s="817"/>
      <c r="D12" s="818" t="s">
        <v>651</v>
      </c>
      <c r="E12" s="819">
        <f>50814+60</f>
        <v>50874</v>
      </c>
      <c r="F12" s="819">
        <f>E12</f>
        <v>50874</v>
      </c>
      <c r="G12" s="819">
        <v>0</v>
      </c>
      <c r="H12" s="819">
        <v>0</v>
      </c>
      <c r="I12" s="819">
        <v>0</v>
      </c>
      <c r="J12" s="820"/>
    </row>
    <row r="13" spans="1:10" ht="12">
      <c r="A13" s="821" t="s">
        <v>1933</v>
      </c>
      <c r="B13" s="822"/>
      <c r="C13" s="823"/>
      <c r="D13" s="824" t="s">
        <v>1329</v>
      </c>
      <c r="E13" s="825">
        <f>30568+60</f>
        <v>30628</v>
      </c>
      <c r="F13" s="819">
        <f>E13</f>
        <v>30628</v>
      </c>
      <c r="G13" s="825">
        <v>0</v>
      </c>
      <c r="H13" s="825">
        <v>0</v>
      </c>
      <c r="I13" s="825">
        <v>0</v>
      </c>
      <c r="J13" s="820"/>
    </row>
    <row r="14" spans="1:10" ht="12">
      <c r="A14" s="826" t="s">
        <v>756</v>
      </c>
      <c r="B14" s="827"/>
      <c r="C14" s="828"/>
      <c r="D14" s="829" t="s">
        <v>1330</v>
      </c>
      <c r="E14" s="830">
        <f>50814+60</f>
        <v>50874</v>
      </c>
      <c r="F14" s="830">
        <f>E14</f>
        <v>50874</v>
      </c>
      <c r="G14" s="830">
        <v>0</v>
      </c>
      <c r="H14" s="830">
        <v>0</v>
      </c>
      <c r="I14" s="830">
        <v>0</v>
      </c>
      <c r="J14" s="804"/>
    </row>
    <row r="15" spans="1:10" ht="12">
      <c r="A15" s="831" t="s">
        <v>757</v>
      </c>
      <c r="B15" s="832"/>
      <c r="C15" s="832"/>
      <c r="D15" s="829" t="s">
        <v>1331</v>
      </c>
      <c r="E15" s="830">
        <v>46528</v>
      </c>
      <c r="F15" s="830">
        <f aca="true" t="shared" si="0" ref="F15:F54">E15</f>
        <v>46528</v>
      </c>
      <c r="G15" s="830">
        <v>0</v>
      </c>
      <c r="H15" s="830">
        <v>0</v>
      </c>
      <c r="I15" s="830">
        <v>0</v>
      </c>
      <c r="J15" s="804"/>
    </row>
    <row r="16" spans="1:10" ht="12">
      <c r="A16" s="831" t="s">
        <v>758</v>
      </c>
      <c r="B16" s="832"/>
      <c r="C16" s="832"/>
      <c r="D16" s="829" t="s">
        <v>1332</v>
      </c>
      <c r="E16" s="830">
        <v>16530</v>
      </c>
      <c r="F16" s="830">
        <f t="shared" si="0"/>
        <v>16530</v>
      </c>
      <c r="G16" s="830">
        <v>0</v>
      </c>
      <c r="H16" s="830">
        <v>0</v>
      </c>
      <c r="I16" s="830">
        <v>0</v>
      </c>
      <c r="J16" s="804"/>
    </row>
    <row r="17" spans="1:9" ht="12">
      <c r="A17" s="993" t="s">
        <v>769</v>
      </c>
      <c r="B17" s="993"/>
      <c r="C17" s="993"/>
      <c r="D17" s="834" t="s">
        <v>1333</v>
      </c>
      <c r="E17" s="830">
        <v>0</v>
      </c>
      <c r="F17" s="830">
        <f t="shared" si="0"/>
        <v>0</v>
      </c>
      <c r="G17" s="830">
        <v>0</v>
      </c>
      <c r="H17" s="830">
        <v>0</v>
      </c>
      <c r="I17" s="830">
        <v>0</v>
      </c>
    </row>
    <row r="18" spans="1:9" ht="12">
      <c r="A18" s="835" t="s">
        <v>1934</v>
      </c>
      <c r="B18" s="836"/>
      <c r="C18" s="832"/>
      <c r="D18" s="837" t="s">
        <v>799</v>
      </c>
      <c r="E18" s="830">
        <v>0</v>
      </c>
      <c r="F18" s="830">
        <f t="shared" si="0"/>
        <v>0</v>
      </c>
      <c r="G18" s="830">
        <v>0</v>
      </c>
      <c r="H18" s="830">
        <v>0</v>
      </c>
      <c r="I18" s="830">
        <v>0</v>
      </c>
    </row>
    <row r="19" spans="1:9" ht="13.5">
      <c r="A19" s="835"/>
      <c r="B19" s="832" t="s">
        <v>2051</v>
      </c>
      <c r="C19" s="836"/>
      <c r="D19" s="837" t="s">
        <v>1662</v>
      </c>
      <c r="E19" s="830"/>
      <c r="F19" s="830">
        <f t="shared" si="0"/>
        <v>0</v>
      </c>
      <c r="G19" s="830"/>
      <c r="H19" s="830"/>
      <c r="I19" s="830"/>
    </row>
    <row r="20" spans="1:9" ht="12">
      <c r="A20" s="967" t="s">
        <v>1692</v>
      </c>
      <c r="B20" s="967"/>
      <c r="C20" s="967"/>
      <c r="D20" s="834" t="s">
        <v>1334</v>
      </c>
      <c r="E20" s="830">
        <v>16530</v>
      </c>
      <c r="F20" s="830">
        <f t="shared" si="0"/>
        <v>16530</v>
      </c>
      <c r="G20" s="830">
        <v>0</v>
      </c>
      <c r="H20" s="830">
        <v>0</v>
      </c>
      <c r="I20" s="830">
        <v>0</v>
      </c>
    </row>
    <row r="21" spans="1:9" ht="12">
      <c r="A21" s="835" t="s">
        <v>1992</v>
      </c>
      <c r="B21" s="835"/>
      <c r="C21" s="832"/>
      <c r="D21" s="837" t="s">
        <v>770</v>
      </c>
      <c r="E21" s="830">
        <v>240</v>
      </c>
      <c r="F21" s="830">
        <f t="shared" si="0"/>
        <v>240</v>
      </c>
      <c r="G21" s="830">
        <v>0</v>
      </c>
      <c r="H21" s="830">
        <v>0</v>
      </c>
      <c r="I21" s="830">
        <v>0</v>
      </c>
    </row>
    <row r="22" spans="1:9" ht="12">
      <c r="A22" s="835"/>
      <c r="B22" s="838" t="s">
        <v>1990</v>
      </c>
      <c r="C22" s="832"/>
      <c r="D22" s="837" t="s">
        <v>1991</v>
      </c>
      <c r="E22" s="830"/>
      <c r="F22" s="830">
        <f t="shared" si="0"/>
        <v>0</v>
      </c>
      <c r="G22" s="830"/>
      <c r="H22" s="830"/>
      <c r="I22" s="830"/>
    </row>
    <row r="23" spans="1:9" ht="12">
      <c r="A23" s="839"/>
      <c r="B23" s="840" t="s">
        <v>762</v>
      </c>
      <c r="C23" s="840"/>
      <c r="D23" s="841" t="s">
        <v>1678</v>
      </c>
      <c r="E23" s="842">
        <v>240</v>
      </c>
      <c r="F23" s="830">
        <f t="shared" si="0"/>
        <v>240</v>
      </c>
      <c r="G23" s="842"/>
      <c r="H23" s="842"/>
      <c r="I23" s="842"/>
    </row>
    <row r="24" spans="1:9" ht="12">
      <c r="A24" s="831" t="s">
        <v>1935</v>
      </c>
      <c r="B24" s="836"/>
      <c r="C24" s="843"/>
      <c r="D24" s="837" t="s">
        <v>800</v>
      </c>
      <c r="E24" s="830">
        <v>16290</v>
      </c>
      <c r="F24" s="830">
        <f t="shared" si="0"/>
        <v>16290</v>
      </c>
      <c r="G24" s="830">
        <v>0</v>
      </c>
      <c r="H24" s="830">
        <v>0</v>
      </c>
      <c r="I24" s="830">
        <v>0</v>
      </c>
    </row>
    <row r="25" spans="1:9" ht="12">
      <c r="A25" s="831"/>
      <c r="B25" s="844" t="s">
        <v>1945</v>
      </c>
      <c r="C25" s="836"/>
      <c r="D25" s="837" t="s">
        <v>1946</v>
      </c>
      <c r="E25" s="830">
        <v>13158</v>
      </c>
      <c r="F25" s="830">
        <f t="shared" si="0"/>
        <v>13158</v>
      </c>
      <c r="G25" s="830"/>
      <c r="H25" s="830"/>
      <c r="I25" s="830"/>
    </row>
    <row r="26" spans="1:9" ht="12">
      <c r="A26" s="831"/>
      <c r="B26" s="974" t="s">
        <v>1936</v>
      </c>
      <c r="C26" s="974"/>
      <c r="D26" s="837" t="s">
        <v>102</v>
      </c>
      <c r="E26" s="830">
        <v>3132</v>
      </c>
      <c r="F26" s="830">
        <f t="shared" si="0"/>
        <v>3132</v>
      </c>
      <c r="G26" s="830"/>
      <c r="H26" s="830"/>
      <c r="I26" s="830"/>
    </row>
    <row r="27" spans="1:9" ht="12">
      <c r="A27" s="831" t="s">
        <v>771</v>
      </c>
      <c r="B27" s="832"/>
      <c r="C27" s="843"/>
      <c r="D27" s="845" t="s">
        <v>1335</v>
      </c>
      <c r="E27" s="830">
        <v>0</v>
      </c>
      <c r="F27" s="830">
        <f t="shared" si="0"/>
        <v>0</v>
      </c>
      <c r="G27" s="830">
        <v>0</v>
      </c>
      <c r="H27" s="830">
        <v>0</v>
      </c>
      <c r="I27" s="830">
        <v>0</v>
      </c>
    </row>
    <row r="28" spans="1:9" ht="12">
      <c r="A28" s="835" t="s">
        <v>1937</v>
      </c>
      <c r="B28" s="836"/>
      <c r="C28" s="832"/>
      <c r="D28" s="837" t="s">
        <v>801</v>
      </c>
      <c r="E28" s="830">
        <v>0</v>
      </c>
      <c r="F28" s="830">
        <f t="shared" si="0"/>
        <v>0</v>
      </c>
      <c r="G28" s="830">
        <v>0</v>
      </c>
      <c r="H28" s="830">
        <v>0</v>
      </c>
      <c r="I28" s="830">
        <v>0</v>
      </c>
    </row>
    <row r="29" spans="1:9" ht="12">
      <c r="A29" s="831"/>
      <c r="B29" s="844" t="s">
        <v>1740</v>
      </c>
      <c r="C29" s="836"/>
      <c r="D29" s="837" t="s">
        <v>1744</v>
      </c>
      <c r="E29" s="830"/>
      <c r="F29" s="830">
        <f t="shared" si="0"/>
        <v>0</v>
      </c>
      <c r="G29" s="830"/>
      <c r="H29" s="830"/>
      <c r="I29" s="830"/>
    </row>
    <row r="30" spans="1:9" ht="12">
      <c r="A30" s="831" t="s">
        <v>741</v>
      </c>
      <c r="B30" s="844"/>
      <c r="C30" s="836"/>
      <c r="D30" s="846" t="s">
        <v>742</v>
      </c>
      <c r="E30" s="830">
        <v>0</v>
      </c>
      <c r="F30" s="830">
        <f t="shared" si="0"/>
        <v>0</v>
      </c>
      <c r="G30" s="830">
        <v>0</v>
      </c>
      <c r="H30" s="830">
        <v>0</v>
      </c>
      <c r="I30" s="830">
        <v>0</v>
      </c>
    </row>
    <row r="31" spans="1:9" ht="12">
      <c r="A31" s="831"/>
      <c r="B31" s="844" t="s">
        <v>743</v>
      </c>
      <c r="C31" s="836"/>
      <c r="D31" s="846" t="s">
        <v>744</v>
      </c>
      <c r="E31" s="830"/>
      <c r="F31" s="830">
        <f t="shared" si="0"/>
        <v>0</v>
      </c>
      <c r="G31" s="830"/>
      <c r="H31" s="830"/>
      <c r="I31" s="830"/>
    </row>
    <row r="32" spans="1:9" ht="12">
      <c r="A32" s="831" t="s">
        <v>772</v>
      </c>
      <c r="B32" s="832"/>
      <c r="C32" s="843"/>
      <c r="D32" s="845" t="s">
        <v>1661</v>
      </c>
      <c r="E32" s="830">
        <v>6900</v>
      </c>
      <c r="F32" s="830">
        <f t="shared" si="0"/>
        <v>6900</v>
      </c>
      <c r="G32" s="830">
        <v>0</v>
      </c>
      <c r="H32" s="830">
        <v>0</v>
      </c>
      <c r="I32" s="830">
        <v>0</v>
      </c>
    </row>
    <row r="33" spans="1:9" ht="12">
      <c r="A33" s="831" t="s">
        <v>1938</v>
      </c>
      <c r="B33" s="836"/>
      <c r="C33" s="832"/>
      <c r="D33" s="829" t="s">
        <v>1947</v>
      </c>
      <c r="E33" s="830">
        <v>6900</v>
      </c>
      <c r="F33" s="830">
        <f t="shared" si="0"/>
        <v>6900</v>
      </c>
      <c r="G33" s="830">
        <v>0</v>
      </c>
      <c r="H33" s="830">
        <v>0</v>
      </c>
      <c r="I33" s="830">
        <v>0</v>
      </c>
    </row>
    <row r="34" spans="1:9" ht="12">
      <c r="A34" s="847"/>
      <c r="B34" s="844" t="s">
        <v>1358</v>
      </c>
      <c r="C34" s="836"/>
      <c r="D34" s="829" t="s">
        <v>642</v>
      </c>
      <c r="E34" s="830">
        <v>5200</v>
      </c>
      <c r="F34" s="830">
        <f t="shared" si="0"/>
        <v>5200</v>
      </c>
      <c r="G34" s="830">
        <v>0</v>
      </c>
      <c r="H34" s="830">
        <v>0</v>
      </c>
      <c r="I34" s="830">
        <v>0</v>
      </c>
    </row>
    <row r="35" spans="1:9" ht="12">
      <c r="A35" s="847"/>
      <c r="B35" s="844"/>
      <c r="C35" s="836" t="s">
        <v>1789</v>
      </c>
      <c r="D35" s="848" t="s">
        <v>265</v>
      </c>
      <c r="E35" s="830">
        <v>2000</v>
      </c>
      <c r="F35" s="830">
        <f t="shared" si="0"/>
        <v>2000</v>
      </c>
      <c r="G35" s="830"/>
      <c r="H35" s="830"/>
      <c r="I35" s="830"/>
    </row>
    <row r="36" spans="1:9" ht="12">
      <c r="A36" s="847"/>
      <c r="B36" s="844"/>
      <c r="C36" s="836" t="s">
        <v>1939</v>
      </c>
      <c r="D36" s="848" t="s">
        <v>264</v>
      </c>
      <c r="E36" s="830">
        <v>3200</v>
      </c>
      <c r="F36" s="830">
        <f t="shared" si="0"/>
        <v>3200</v>
      </c>
      <c r="G36" s="830"/>
      <c r="H36" s="830"/>
      <c r="I36" s="830"/>
    </row>
    <row r="37" spans="1:9" ht="12">
      <c r="A37" s="847"/>
      <c r="B37" s="844" t="s">
        <v>1940</v>
      </c>
      <c r="C37" s="849"/>
      <c r="D37" s="829" t="s">
        <v>643</v>
      </c>
      <c r="E37" s="830">
        <v>1200</v>
      </c>
      <c r="F37" s="830">
        <f t="shared" si="0"/>
        <v>1200</v>
      </c>
      <c r="G37" s="830">
        <v>0</v>
      </c>
      <c r="H37" s="830">
        <v>0</v>
      </c>
      <c r="I37" s="830">
        <v>0</v>
      </c>
    </row>
    <row r="38" spans="1:9" ht="12">
      <c r="A38" s="847"/>
      <c r="B38" s="844"/>
      <c r="C38" s="836" t="s">
        <v>1790</v>
      </c>
      <c r="D38" s="848" t="s">
        <v>263</v>
      </c>
      <c r="E38" s="830">
        <v>650</v>
      </c>
      <c r="F38" s="830">
        <f t="shared" si="0"/>
        <v>650</v>
      </c>
      <c r="G38" s="830"/>
      <c r="H38" s="830"/>
      <c r="I38" s="830"/>
    </row>
    <row r="39" spans="1:9" ht="12">
      <c r="A39" s="847"/>
      <c r="B39" s="844"/>
      <c r="C39" s="836" t="s">
        <v>1682</v>
      </c>
      <c r="D39" s="848" t="s">
        <v>262</v>
      </c>
      <c r="E39" s="830">
        <v>550</v>
      </c>
      <c r="F39" s="830">
        <f t="shared" si="0"/>
        <v>550</v>
      </c>
      <c r="G39" s="830"/>
      <c r="H39" s="830"/>
      <c r="I39" s="830"/>
    </row>
    <row r="40" spans="1:9" ht="12">
      <c r="A40" s="847"/>
      <c r="B40" s="844"/>
      <c r="C40" s="836" t="s">
        <v>1720</v>
      </c>
      <c r="D40" s="848" t="s">
        <v>261</v>
      </c>
      <c r="E40" s="830"/>
      <c r="F40" s="830">
        <f t="shared" si="0"/>
        <v>0</v>
      </c>
      <c r="G40" s="830"/>
      <c r="H40" s="830"/>
      <c r="I40" s="830"/>
    </row>
    <row r="41" spans="1:9" ht="12">
      <c r="A41" s="847"/>
      <c r="B41" s="844" t="s">
        <v>1989</v>
      </c>
      <c r="C41" s="836"/>
      <c r="D41" s="829" t="s">
        <v>644</v>
      </c>
      <c r="E41" s="830">
        <v>500</v>
      </c>
      <c r="F41" s="830">
        <f t="shared" si="0"/>
        <v>500</v>
      </c>
      <c r="G41" s="830"/>
      <c r="H41" s="830"/>
      <c r="I41" s="830"/>
    </row>
    <row r="42" spans="1:9" ht="12">
      <c r="A42" s="847"/>
      <c r="B42" s="832" t="s">
        <v>1741</v>
      </c>
      <c r="C42" s="836"/>
      <c r="D42" s="829" t="s">
        <v>95</v>
      </c>
      <c r="E42" s="830"/>
      <c r="F42" s="830">
        <f t="shared" si="0"/>
        <v>0</v>
      </c>
      <c r="G42" s="830"/>
      <c r="H42" s="830"/>
      <c r="I42" s="830"/>
    </row>
    <row r="43" spans="1:9" ht="12">
      <c r="A43" s="831" t="s">
        <v>773</v>
      </c>
      <c r="B43" s="832"/>
      <c r="C43" s="843"/>
      <c r="D43" s="845" t="s">
        <v>1663</v>
      </c>
      <c r="E43" s="830">
        <v>22898</v>
      </c>
      <c r="F43" s="830">
        <f t="shared" si="0"/>
        <v>22898</v>
      </c>
      <c r="G43" s="830">
        <v>0</v>
      </c>
      <c r="H43" s="830">
        <v>0</v>
      </c>
      <c r="I43" s="830">
        <v>0</v>
      </c>
    </row>
    <row r="44" spans="1:9" ht="12">
      <c r="A44" s="969" t="s">
        <v>254</v>
      </c>
      <c r="B44" s="969"/>
      <c r="C44" s="969"/>
      <c r="D44" s="829" t="s">
        <v>804</v>
      </c>
      <c r="E44" s="830">
        <v>20246</v>
      </c>
      <c r="F44" s="830">
        <f t="shared" si="0"/>
        <v>20246</v>
      </c>
      <c r="G44" s="830">
        <v>0</v>
      </c>
      <c r="H44" s="830">
        <v>0</v>
      </c>
      <c r="I44" s="830">
        <v>0</v>
      </c>
    </row>
    <row r="45" spans="1:9" ht="12">
      <c r="A45" s="847"/>
      <c r="B45" s="968" t="s">
        <v>1671</v>
      </c>
      <c r="C45" s="968"/>
      <c r="D45" s="829" t="s">
        <v>805</v>
      </c>
      <c r="E45" s="830"/>
      <c r="F45" s="830">
        <f t="shared" si="0"/>
        <v>0</v>
      </c>
      <c r="G45" s="830"/>
      <c r="H45" s="830"/>
      <c r="I45" s="830"/>
    </row>
    <row r="46" spans="1:9" ht="12">
      <c r="A46" s="847"/>
      <c r="B46" s="968" t="s">
        <v>1672</v>
      </c>
      <c r="C46" s="968"/>
      <c r="D46" s="829" t="s">
        <v>806</v>
      </c>
      <c r="E46" s="830">
        <v>19560</v>
      </c>
      <c r="F46" s="830">
        <f t="shared" si="0"/>
        <v>19560</v>
      </c>
      <c r="G46" s="830"/>
      <c r="H46" s="830"/>
      <c r="I46" s="830"/>
    </row>
    <row r="47" spans="1:9" ht="12">
      <c r="A47" s="847"/>
      <c r="B47" s="836" t="s">
        <v>1742</v>
      </c>
      <c r="C47" s="836"/>
      <c r="D47" s="829" t="s">
        <v>103</v>
      </c>
      <c r="E47" s="830"/>
      <c r="F47" s="830">
        <f t="shared" si="0"/>
        <v>0</v>
      </c>
      <c r="G47" s="830"/>
      <c r="H47" s="830"/>
      <c r="I47" s="830"/>
    </row>
    <row r="48" spans="1:9" ht="12">
      <c r="A48" s="847"/>
      <c r="B48" s="836" t="s">
        <v>1743</v>
      </c>
      <c r="C48" s="836"/>
      <c r="D48" s="829" t="s">
        <v>104</v>
      </c>
      <c r="E48" s="830">
        <v>686</v>
      </c>
      <c r="F48" s="830">
        <f t="shared" si="0"/>
        <v>686</v>
      </c>
      <c r="G48" s="830"/>
      <c r="H48" s="830"/>
      <c r="I48" s="830"/>
    </row>
    <row r="49" spans="1:9" ht="12">
      <c r="A49" s="847"/>
      <c r="B49" s="968" t="s">
        <v>761</v>
      </c>
      <c r="C49" s="968"/>
      <c r="D49" s="829" t="s">
        <v>1359</v>
      </c>
      <c r="E49" s="830"/>
      <c r="F49" s="830">
        <f t="shared" si="0"/>
        <v>0</v>
      </c>
      <c r="G49" s="830"/>
      <c r="H49" s="830"/>
      <c r="I49" s="830"/>
    </row>
    <row r="50" spans="1:9" ht="12">
      <c r="A50" s="835" t="s">
        <v>1673</v>
      </c>
      <c r="B50" s="836"/>
      <c r="C50" s="851"/>
      <c r="D50" s="837" t="s">
        <v>807</v>
      </c>
      <c r="E50" s="830">
        <v>100</v>
      </c>
      <c r="F50" s="830">
        <f t="shared" si="0"/>
        <v>100</v>
      </c>
      <c r="G50" s="830">
        <v>0</v>
      </c>
      <c r="H50" s="830">
        <v>0</v>
      </c>
      <c r="I50" s="830">
        <v>0</v>
      </c>
    </row>
    <row r="51" spans="1:9" ht="12">
      <c r="A51" s="832"/>
      <c r="B51" s="832" t="s">
        <v>803</v>
      </c>
      <c r="C51" s="836"/>
      <c r="D51" s="852" t="s">
        <v>808</v>
      </c>
      <c r="E51" s="830">
        <v>100</v>
      </c>
      <c r="F51" s="830">
        <f t="shared" si="0"/>
        <v>100</v>
      </c>
      <c r="G51" s="830"/>
      <c r="H51" s="830"/>
      <c r="I51" s="830"/>
    </row>
    <row r="52" spans="1:9" ht="12">
      <c r="A52" s="847" t="s">
        <v>1674</v>
      </c>
      <c r="B52" s="836"/>
      <c r="C52" s="843"/>
      <c r="D52" s="837" t="s">
        <v>802</v>
      </c>
      <c r="E52" s="830">
        <v>20</v>
      </c>
      <c r="F52" s="830">
        <f t="shared" si="0"/>
        <v>20</v>
      </c>
      <c r="G52" s="830">
        <v>0</v>
      </c>
      <c r="H52" s="830">
        <v>0</v>
      </c>
      <c r="I52" s="830">
        <v>0</v>
      </c>
    </row>
    <row r="53" spans="1:9" ht="12">
      <c r="A53" s="847"/>
      <c r="B53" s="844" t="s">
        <v>809</v>
      </c>
      <c r="C53" s="836"/>
      <c r="D53" s="837" t="s">
        <v>811</v>
      </c>
      <c r="E53" s="830">
        <v>3</v>
      </c>
      <c r="F53" s="830">
        <f t="shared" si="0"/>
        <v>3</v>
      </c>
      <c r="G53" s="830"/>
      <c r="H53" s="830"/>
      <c r="I53" s="830"/>
    </row>
    <row r="54" spans="1:9" ht="12">
      <c r="A54" s="847"/>
      <c r="B54" s="853" t="s">
        <v>810</v>
      </c>
      <c r="C54" s="836"/>
      <c r="D54" s="837" t="s">
        <v>812</v>
      </c>
      <c r="E54" s="830">
        <v>17</v>
      </c>
      <c r="F54" s="830">
        <f t="shared" si="0"/>
        <v>17</v>
      </c>
      <c r="G54" s="830"/>
      <c r="H54" s="830"/>
      <c r="I54" s="830"/>
    </row>
    <row r="55" spans="1:9" ht="12">
      <c r="A55" s="991" t="s">
        <v>1675</v>
      </c>
      <c r="B55" s="991"/>
      <c r="C55" s="991"/>
      <c r="D55" s="854" t="s">
        <v>813</v>
      </c>
      <c r="E55" s="825">
        <v>2532</v>
      </c>
      <c r="F55" s="825">
        <v>2532</v>
      </c>
      <c r="G55" s="825">
        <v>0</v>
      </c>
      <c r="H55" s="825">
        <v>0</v>
      </c>
      <c r="I55" s="825">
        <v>0</v>
      </c>
    </row>
    <row r="56" spans="1:9" ht="12">
      <c r="A56" s="847"/>
      <c r="B56" s="844" t="s">
        <v>1676</v>
      </c>
      <c r="C56" s="849"/>
      <c r="D56" s="837" t="s">
        <v>814</v>
      </c>
      <c r="E56" s="830">
        <v>1900</v>
      </c>
      <c r="F56" s="830">
        <f>E56</f>
        <v>1900</v>
      </c>
      <c r="G56" s="830">
        <v>0</v>
      </c>
      <c r="H56" s="830">
        <v>0</v>
      </c>
      <c r="I56" s="830">
        <v>0</v>
      </c>
    </row>
    <row r="57" spans="1:9" ht="12">
      <c r="A57" s="847"/>
      <c r="B57" s="855"/>
      <c r="C57" s="836" t="s">
        <v>1683</v>
      </c>
      <c r="D57" s="856" t="s">
        <v>1721</v>
      </c>
      <c r="E57" s="830">
        <v>1100</v>
      </c>
      <c r="F57" s="830">
        <f>E57</f>
        <v>1100</v>
      </c>
      <c r="G57" s="830"/>
      <c r="H57" s="830"/>
      <c r="I57" s="830"/>
    </row>
    <row r="58" spans="1:9" ht="12">
      <c r="A58" s="847"/>
      <c r="B58" s="855"/>
      <c r="C58" s="836" t="s">
        <v>1684</v>
      </c>
      <c r="D58" s="856" t="s">
        <v>1722</v>
      </c>
      <c r="E58" s="830">
        <v>800</v>
      </c>
      <c r="F58" s="830">
        <f>E58</f>
        <v>800</v>
      </c>
      <c r="G58" s="830"/>
      <c r="H58" s="830"/>
      <c r="I58" s="830"/>
    </row>
    <row r="59" spans="1:9" ht="12">
      <c r="A59" s="847"/>
      <c r="B59" s="844" t="s">
        <v>1746</v>
      </c>
      <c r="C59" s="836"/>
      <c r="D59" s="837" t="s">
        <v>815</v>
      </c>
      <c r="E59" s="830">
        <v>632</v>
      </c>
      <c r="F59" s="830">
        <f>E59</f>
        <v>632</v>
      </c>
      <c r="G59" s="830"/>
      <c r="H59" s="830"/>
      <c r="I59" s="830"/>
    </row>
    <row r="60" spans="1:9" ht="12">
      <c r="A60" s="847"/>
      <c r="B60" s="972" t="s">
        <v>1747</v>
      </c>
      <c r="C60" s="972"/>
      <c r="D60" s="837" t="s">
        <v>816</v>
      </c>
      <c r="E60" s="830"/>
      <c r="F60" s="830">
        <f>E60</f>
        <v>0</v>
      </c>
      <c r="G60" s="830"/>
      <c r="H60" s="830"/>
      <c r="I60" s="830"/>
    </row>
    <row r="61" spans="1:9" ht="12">
      <c r="A61" s="858" t="s">
        <v>774</v>
      </c>
      <c r="B61" s="858"/>
      <c r="C61" s="859"/>
      <c r="D61" s="860" t="s">
        <v>1664</v>
      </c>
      <c r="E61" s="825">
        <v>200</v>
      </c>
      <c r="F61" s="825">
        <v>200</v>
      </c>
      <c r="G61" s="825">
        <v>0</v>
      </c>
      <c r="H61" s="825">
        <v>0</v>
      </c>
      <c r="I61" s="825">
        <v>0</v>
      </c>
    </row>
    <row r="62" spans="1:9" ht="12">
      <c r="A62" s="847" t="s">
        <v>1677</v>
      </c>
      <c r="B62" s="836"/>
      <c r="C62" s="843"/>
      <c r="D62" s="837" t="s">
        <v>818</v>
      </c>
      <c r="E62" s="830">
        <v>200</v>
      </c>
      <c r="F62" s="830">
        <v>200</v>
      </c>
      <c r="G62" s="830">
        <v>0</v>
      </c>
      <c r="H62" s="830">
        <v>0</v>
      </c>
      <c r="I62" s="830">
        <v>0</v>
      </c>
    </row>
    <row r="63" spans="1:9" ht="12">
      <c r="A63" s="847"/>
      <c r="B63" s="853" t="s">
        <v>817</v>
      </c>
      <c r="C63" s="836"/>
      <c r="D63" s="837" t="s">
        <v>819</v>
      </c>
      <c r="E63" s="830">
        <v>200</v>
      </c>
      <c r="F63" s="830">
        <v>200</v>
      </c>
      <c r="G63" s="830"/>
      <c r="H63" s="830"/>
      <c r="I63" s="830"/>
    </row>
    <row r="64" spans="1:9" ht="12">
      <c r="A64" s="861" t="s">
        <v>775</v>
      </c>
      <c r="B64" s="862"/>
      <c r="C64" s="861"/>
      <c r="D64" s="854" t="s">
        <v>1665</v>
      </c>
      <c r="E64" s="825">
        <f>4286+60</f>
        <v>4346</v>
      </c>
      <c r="F64" s="825">
        <f>E64</f>
        <v>4346</v>
      </c>
      <c r="G64" s="825">
        <v>0</v>
      </c>
      <c r="H64" s="825">
        <v>0</v>
      </c>
      <c r="I64" s="825">
        <v>0</v>
      </c>
    </row>
    <row r="65" spans="1:9" ht="12">
      <c r="A65" s="863" t="s">
        <v>776</v>
      </c>
      <c r="B65" s="861"/>
      <c r="C65" s="859"/>
      <c r="D65" s="860" t="s">
        <v>1666</v>
      </c>
      <c r="E65" s="825">
        <v>2643</v>
      </c>
      <c r="F65" s="825">
        <f>E65</f>
        <v>2643</v>
      </c>
      <c r="G65" s="825">
        <v>0</v>
      </c>
      <c r="H65" s="825">
        <v>0</v>
      </c>
      <c r="I65" s="825">
        <v>0</v>
      </c>
    </row>
    <row r="66" spans="1:9" ht="12">
      <c r="A66" s="864" t="s">
        <v>113</v>
      </c>
      <c r="B66" s="865"/>
      <c r="C66" s="866"/>
      <c r="D66" s="867" t="s">
        <v>1700</v>
      </c>
      <c r="E66" s="868">
        <v>2643</v>
      </c>
      <c r="F66" s="868">
        <v>2643</v>
      </c>
      <c r="G66" s="868">
        <v>0</v>
      </c>
      <c r="H66" s="868">
        <v>0</v>
      </c>
      <c r="I66" s="868">
        <v>0</v>
      </c>
    </row>
    <row r="67" spans="1:9" ht="12">
      <c r="A67" s="847"/>
      <c r="B67" s="844" t="s">
        <v>777</v>
      </c>
      <c r="C67" s="869"/>
      <c r="D67" s="837" t="s">
        <v>1701</v>
      </c>
      <c r="E67" s="830"/>
      <c r="F67" s="830">
        <v>0</v>
      </c>
      <c r="G67" s="830"/>
      <c r="H67" s="830"/>
      <c r="I67" s="830"/>
    </row>
    <row r="68" spans="1:9" ht="12">
      <c r="A68" s="847"/>
      <c r="B68" s="844" t="s">
        <v>1748</v>
      </c>
      <c r="C68" s="836"/>
      <c r="D68" s="837" t="s">
        <v>823</v>
      </c>
      <c r="E68" s="830">
        <v>2643</v>
      </c>
      <c r="F68" s="830">
        <v>2643</v>
      </c>
      <c r="G68" s="830"/>
      <c r="H68" s="830"/>
      <c r="I68" s="830"/>
    </row>
    <row r="69" spans="1:9" ht="12">
      <c r="A69" s="831"/>
      <c r="B69" s="844" t="s">
        <v>255</v>
      </c>
      <c r="C69" s="836"/>
      <c r="D69" s="837" t="s">
        <v>824</v>
      </c>
      <c r="E69" s="830">
        <v>0</v>
      </c>
      <c r="F69" s="830">
        <v>0</v>
      </c>
      <c r="G69" s="830">
        <v>0</v>
      </c>
      <c r="H69" s="830">
        <v>0</v>
      </c>
      <c r="I69" s="830">
        <v>0</v>
      </c>
    </row>
    <row r="70" spans="1:9" ht="12">
      <c r="A70" s="831"/>
      <c r="B70" s="844"/>
      <c r="C70" s="836" t="s">
        <v>745</v>
      </c>
      <c r="D70" s="870" t="s">
        <v>746</v>
      </c>
      <c r="E70" s="871"/>
      <c r="F70" s="830">
        <v>0</v>
      </c>
      <c r="G70" s="871"/>
      <c r="H70" s="871"/>
      <c r="I70" s="871"/>
    </row>
    <row r="71" spans="1:9" ht="12">
      <c r="A71" s="831"/>
      <c r="B71" s="844" t="s">
        <v>822</v>
      </c>
      <c r="C71" s="836"/>
      <c r="D71" s="837" t="s">
        <v>825</v>
      </c>
      <c r="E71" s="830"/>
      <c r="F71" s="830">
        <v>0</v>
      </c>
      <c r="G71" s="830"/>
      <c r="H71" s="830"/>
      <c r="I71" s="830"/>
    </row>
    <row r="72" spans="1:9" ht="12">
      <c r="A72" s="831" t="s">
        <v>778</v>
      </c>
      <c r="B72" s="836"/>
      <c r="C72" s="832"/>
      <c r="D72" s="872" t="s">
        <v>752</v>
      </c>
      <c r="E72" s="830">
        <v>0</v>
      </c>
      <c r="F72" s="830">
        <v>0</v>
      </c>
      <c r="G72" s="830">
        <v>0</v>
      </c>
      <c r="H72" s="830">
        <v>0</v>
      </c>
      <c r="I72" s="830">
        <v>0</v>
      </c>
    </row>
    <row r="73" spans="1:9" ht="12">
      <c r="A73" s="831"/>
      <c r="B73" s="844" t="s">
        <v>751</v>
      </c>
      <c r="C73" s="836"/>
      <c r="D73" s="872" t="s">
        <v>753</v>
      </c>
      <c r="E73" s="830"/>
      <c r="F73" s="830">
        <v>0</v>
      </c>
      <c r="G73" s="830"/>
      <c r="H73" s="830"/>
      <c r="I73" s="830"/>
    </row>
    <row r="74" spans="1:9" ht="12">
      <c r="A74" s="861" t="s">
        <v>779</v>
      </c>
      <c r="B74" s="861"/>
      <c r="C74" s="861"/>
      <c r="D74" s="873" t="s">
        <v>1667</v>
      </c>
      <c r="E74" s="825">
        <f>1643+E82</f>
        <v>1703</v>
      </c>
      <c r="F74" s="825">
        <f>E74</f>
        <v>1703</v>
      </c>
      <c r="G74" s="825">
        <v>0</v>
      </c>
      <c r="H74" s="825">
        <v>0</v>
      </c>
      <c r="I74" s="825">
        <v>0</v>
      </c>
    </row>
    <row r="75" spans="1:9" ht="12">
      <c r="A75" s="969" t="s">
        <v>251</v>
      </c>
      <c r="B75" s="969"/>
      <c r="C75" s="969"/>
      <c r="D75" s="874" t="s">
        <v>1703</v>
      </c>
      <c r="E75" s="830">
        <f>E76+E77+E82</f>
        <v>466</v>
      </c>
      <c r="F75" s="830">
        <f>E75</f>
        <v>466</v>
      </c>
      <c r="G75" s="830">
        <v>0</v>
      </c>
      <c r="H75" s="830">
        <v>0</v>
      </c>
      <c r="I75" s="830">
        <v>0</v>
      </c>
    </row>
    <row r="76" spans="1:9" ht="12">
      <c r="A76" s="847"/>
      <c r="B76" s="844" t="s">
        <v>1749</v>
      </c>
      <c r="C76" s="836"/>
      <c r="D76" s="874" t="s">
        <v>827</v>
      </c>
      <c r="E76" s="830">
        <v>381</v>
      </c>
      <c r="F76" s="830">
        <f>E76</f>
        <v>381</v>
      </c>
      <c r="G76" s="830"/>
      <c r="H76" s="830"/>
      <c r="I76" s="830"/>
    </row>
    <row r="77" spans="1:9" ht="12">
      <c r="A77" s="847"/>
      <c r="B77" s="844" t="s">
        <v>1750</v>
      </c>
      <c r="C77" s="836"/>
      <c r="D77" s="874" t="s">
        <v>828</v>
      </c>
      <c r="E77" s="830">
        <v>25</v>
      </c>
      <c r="F77" s="830">
        <f aca="true" t="shared" si="1" ref="F77:F82">E77</f>
        <v>25</v>
      </c>
      <c r="G77" s="830"/>
      <c r="H77" s="830"/>
      <c r="I77" s="830"/>
    </row>
    <row r="78" spans="1:9" ht="12">
      <c r="A78" s="847"/>
      <c r="B78" s="844" t="s">
        <v>1731</v>
      </c>
      <c r="C78" s="836"/>
      <c r="D78" s="874" t="s">
        <v>829</v>
      </c>
      <c r="E78" s="830"/>
      <c r="F78" s="830">
        <f t="shared" si="1"/>
        <v>0</v>
      </c>
      <c r="G78" s="830"/>
      <c r="H78" s="830"/>
      <c r="I78" s="830"/>
    </row>
    <row r="79" spans="1:9" ht="12">
      <c r="A79" s="875"/>
      <c r="B79" s="844" t="s">
        <v>1732</v>
      </c>
      <c r="C79" s="836"/>
      <c r="D79" s="874" t="s">
        <v>830</v>
      </c>
      <c r="E79" s="830"/>
      <c r="F79" s="830">
        <f t="shared" si="1"/>
        <v>0</v>
      </c>
      <c r="G79" s="830"/>
      <c r="H79" s="830"/>
      <c r="I79" s="830"/>
    </row>
    <row r="80" spans="1:9" ht="12">
      <c r="A80" s="876"/>
      <c r="B80" s="844" t="s">
        <v>754</v>
      </c>
      <c r="C80" s="836"/>
      <c r="D80" s="874" t="s">
        <v>105</v>
      </c>
      <c r="E80" s="830"/>
      <c r="F80" s="830">
        <f t="shared" si="1"/>
        <v>0</v>
      </c>
      <c r="G80" s="830"/>
      <c r="H80" s="830"/>
      <c r="I80" s="830"/>
    </row>
    <row r="81" spans="1:17" ht="12">
      <c r="A81" s="876"/>
      <c r="B81" s="844" t="s">
        <v>1655</v>
      </c>
      <c r="C81" s="836"/>
      <c r="D81" s="874" t="s">
        <v>106</v>
      </c>
      <c r="E81" s="830"/>
      <c r="F81" s="830">
        <f t="shared" si="1"/>
        <v>0</v>
      </c>
      <c r="G81" s="830"/>
      <c r="H81" s="830"/>
      <c r="I81" s="830"/>
      <c r="J81" s="804"/>
      <c r="K81" s="804"/>
      <c r="L81" s="804"/>
      <c r="M81" s="804"/>
      <c r="N81" s="804"/>
      <c r="O81" s="804"/>
      <c r="P81" s="804"/>
      <c r="Q81" s="804"/>
    </row>
    <row r="82" spans="1:17" ht="12">
      <c r="A82" s="875"/>
      <c r="B82" s="844" t="s">
        <v>826</v>
      </c>
      <c r="C82" s="836"/>
      <c r="D82" s="874" t="s">
        <v>831</v>
      </c>
      <c r="E82" s="830">
        <v>60</v>
      </c>
      <c r="F82" s="830">
        <f t="shared" si="1"/>
        <v>60</v>
      </c>
      <c r="G82" s="830"/>
      <c r="H82" s="830"/>
      <c r="I82" s="830"/>
      <c r="J82" s="804"/>
      <c r="K82" s="804"/>
      <c r="L82" s="804"/>
      <c r="M82" s="804"/>
      <c r="N82" s="804"/>
      <c r="O82" s="804"/>
      <c r="P82" s="804"/>
      <c r="Q82" s="804"/>
    </row>
    <row r="83" spans="1:17" ht="12">
      <c r="A83" s="858" t="s">
        <v>780</v>
      </c>
      <c r="B83" s="877"/>
      <c r="C83" s="878"/>
      <c r="D83" s="824" t="s">
        <v>311</v>
      </c>
      <c r="E83" s="825">
        <v>200</v>
      </c>
      <c r="F83" s="825">
        <v>200</v>
      </c>
      <c r="G83" s="825">
        <v>0</v>
      </c>
      <c r="H83" s="825">
        <v>0</v>
      </c>
      <c r="I83" s="825">
        <v>0</v>
      </c>
      <c r="J83" s="820"/>
      <c r="K83" s="820"/>
      <c r="L83" s="820"/>
      <c r="M83" s="820"/>
      <c r="N83" s="820"/>
      <c r="O83" s="820"/>
      <c r="P83" s="820"/>
      <c r="Q83" s="820"/>
    </row>
    <row r="84" spans="1:17" ht="12">
      <c r="A84" s="847"/>
      <c r="B84" s="853" t="s">
        <v>312</v>
      </c>
      <c r="C84" s="836"/>
      <c r="D84" s="874" t="s">
        <v>314</v>
      </c>
      <c r="E84" s="830">
        <v>100</v>
      </c>
      <c r="F84" s="830">
        <v>100</v>
      </c>
      <c r="G84" s="830"/>
      <c r="H84" s="830"/>
      <c r="I84" s="830"/>
      <c r="J84" s="804"/>
      <c r="K84" s="804"/>
      <c r="L84" s="804"/>
      <c r="M84" s="804"/>
      <c r="N84" s="804"/>
      <c r="O84" s="804"/>
      <c r="P84" s="804"/>
      <c r="Q84" s="804"/>
    </row>
    <row r="85" spans="1:17" ht="12">
      <c r="A85" s="875"/>
      <c r="B85" s="832" t="s">
        <v>313</v>
      </c>
      <c r="C85" s="836"/>
      <c r="D85" s="874" t="s">
        <v>315</v>
      </c>
      <c r="E85" s="830">
        <v>100</v>
      </c>
      <c r="F85" s="830">
        <v>100</v>
      </c>
      <c r="G85" s="830"/>
      <c r="H85" s="830"/>
      <c r="I85" s="830"/>
      <c r="J85" s="804"/>
      <c r="K85" s="804"/>
      <c r="L85" s="804"/>
      <c r="M85" s="804"/>
      <c r="N85" s="804"/>
      <c r="O85" s="804"/>
      <c r="P85" s="804"/>
      <c r="Q85" s="804"/>
    </row>
    <row r="86" spans="1:17" ht="12">
      <c r="A86" s="847" t="s">
        <v>1055</v>
      </c>
      <c r="B86" s="836"/>
      <c r="C86" s="832"/>
      <c r="D86" s="874" t="s">
        <v>316</v>
      </c>
      <c r="E86" s="830">
        <v>600</v>
      </c>
      <c r="F86" s="830">
        <v>600</v>
      </c>
      <c r="G86" s="830">
        <v>0</v>
      </c>
      <c r="H86" s="830">
        <v>0</v>
      </c>
      <c r="I86" s="830">
        <v>0</v>
      </c>
      <c r="J86" s="804"/>
      <c r="K86" s="804"/>
      <c r="L86" s="804"/>
      <c r="M86" s="804"/>
      <c r="N86" s="804"/>
      <c r="O86" s="804"/>
      <c r="P86" s="804"/>
      <c r="Q86" s="804"/>
    </row>
    <row r="87" spans="1:17" ht="12">
      <c r="A87" s="847"/>
      <c r="B87" s="844" t="s">
        <v>1656</v>
      </c>
      <c r="C87" s="836"/>
      <c r="D87" s="874" t="s">
        <v>317</v>
      </c>
      <c r="E87" s="830">
        <v>600</v>
      </c>
      <c r="F87" s="830">
        <v>600</v>
      </c>
      <c r="G87" s="830"/>
      <c r="H87" s="830"/>
      <c r="I87" s="830"/>
      <c r="J87" s="804"/>
      <c r="K87" s="804"/>
      <c r="L87" s="804"/>
      <c r="M87" s="804"/>
      <c r="N87" s="804"/>
      <c r="O87" s="804"/>
      <c r="P87" s="804"/>
      <c r="Q87" s="804"/>
    </row>
    <row r="88" spans="1:17" ht="12">
      <c r="A88" s="847"/>
      <c r="B88" s="992" t="s">
        <v>1710</v>
      </c>
      <c r="C88" s="992"/>
      <c r="D88" s="874" t="s">
        <v>1320</v>
      </c>
      <c r="E88" s="830"/>
      <c r="F88" s="830">
        <v>0</v>
      </c>
      <c r="G88" s="830"/>
      <c r="H88" s="830"/>
      <c r="I88" s="830"/>
      <c r="J88" s="804"/>
      <c r="K88" s="804"/>
      <c r="L88" s="804"/>
      <c r="M88" s="804"/>
      <c r="N88" s="804"/>
      <c r="O88" s="804"/>
      <c r="P88" s="804"/>
      <c r="Q88" s="804"/>
    </row>
    <row r="89" spans="1:17" ht="12">
      <c r="A89" s="879"/>
      <c r="B89" s="972" t="s">
        <v>1730</v>
      </c>
      <c r="C89" s="972"/>
      <c r="D89" s="874" t="s">
        <v>1321</v>
      </c>
      <c r="E89" s="830"/>
      <c r="F89" s="830">
        <v>0</v>
      </c>
      <c r="G89" s="830"/>
      <c r="H89" s="830"/>
      <c r="I89" s="830"/>
      <c r="J89" s="804"/>
      <c r="K89" s="804"/>
      <c r="L89" s="804"/>
      <c r="M89" s="804"/>
      <c r="N89" s="804"/>
      <c r="O89" s="804"/>
      <c r="P89" s="804"/>
      <c r="Q89" s="804"/>
    </row>
    <row r="90" spans="1:17" ht="12">
      <c r="A90" s="847"/>
      <c r="B90" s="832" t="s">
        <v>655</v>
      </c>
      <c r="C90" s="836"/>
      <c r="D90" s="874" t="s">
        <v>781</v>
      </c>
      <c r="E90" s="830"/>
      <c r="F90" s="830">
        <v>0</v>
      </c>
      <c r="G90" s="830"/>
      <c r="H90" s="830"/>
      <c r="I90" s="830"/>
      <c r="J90" s="804"/>
      <c r="K90" s="804"/>
      <c r="L90" s="804"/>
      <c r="M90" s="804"/>
      <c r="N90" s="804"/>
      <c r="O90" s="804"/>
      <c r="P90" s="804"/>
      <c r="Q90" s="804"/>
    </row>
    <row r="91" spans="1:17" ht="12">
      <c r="A91" s="970" t="s">
        <v>1234</v>
      </c>
      <c r="B91" s="970"/>
      <c r="C91" s="970"/>
      <c r="D91" s="880" t="s">
        <v>318</v>
      </c>
      <c r="E91" s="881">
        <v>437</v>
      </c>
      <c r="F91" s="881">
        <v>437</v>
      </c>
      <c r="G91" s="881">
        <v>0</v>
      </c>
      <c r="H91" s="881">
        <v>0</v>
      </c>
      <c r="I91" s="881">
        <v>0</v>
      </c>
      <c r="J91" s="882"/>
      <c r="K91" s="882"/>
      <c r="L91" s="882"/>
      <c r="M91" s="882"/>
      <c r="N91" s="882"/>
      <c r="O91" s="882"/>
      <c r="P91" s="882"/>
      <c r="Q91" s="882"/>
    </row>
    <row r="92" spans="1:17" ht="12">
      <c r="A92" s="847"/>
      <c r="B92" s="845" t="s">
        <v>114</v>
      </c>
      <c r="C92" s="844"/>
      <c r="D92" s="874" t="s">
        <v>115</v>
      </c>
      <c r="E92" s="830"/>
      <c r="F92" s="830">
        <v>0</v>
      </c>
      <c r="G92" s="830"/>
      <c r="H92" s="830"/>
      <c r="I92" s="830"/>
      <c r="J92" s="883"/>
      <c r="K92" s="883"/>
      <c r="L92" s="809"/>
      <c r="M92" s="809"/>
      <c r="N92" s="809"/>
      <c r="O92" s="809"/>
      <c r="P92" s="809"/>
      <c r="Q92" s="809"/>
    </row>
    <row r="93" spans="1:17" ht="12">
      <c r="A93" s="847"/>
      <c r="B93" s="844" t="s">
        <v>656</v>
      </c>
      <c r="C93" s="845"/>
      <c r="D93" s="874" t="s">
        <v>1745</v>
      </c>
      <c r="E93" s="830">
        <v>7</v>
      </c>
      <c r="F93" s="830">
        <v>7</v>
      </c>
      <c r="G93" s="830"/>
      <c r="H93" s="830"/>
      <c r="I93" s="830"/>
      <c r="J93" s="809"/>
      <c r="K93" s="809"/>
      <c r="L93" s="809"/>
      <c r="M93" s="809"/>
      <c r="N93" s="809"/>
      <c r="O93" s="809"/>
      <c r="P93" s="809"/>
      <c r="Q93" s="809"/>
    </row>
    <row r="94" spans="1:17" ht="12">
      <c r="A94" s="847"/>
      <c r="B94" s="971" t="s">
        <v>1053</v>
      </c>
      <c r="C94" s="971"/>
      <c r="D94" s="884" t="s">
        <v>1018</v>
      </c>
      <c r="E94" s="830">
        <v>100</v>
      </c>
      <c r="F94" s="830">
        <v>100</v>
      </c>
      <c r="G94" s="830"/>
      <c r="H94" s="830"/>
      <c r="I94" s="830"/>
      <c r="J94" s="809"/>
      <c r="K94" s="809"/>
      <c r="L94" s="809"/>
      <c r="M94" s="809"/>
      <c r="N94" s="809"/>
      <c r="O94" s="809"/>
      <c r="P94" s="809"/>
      <c r="Q94" s="809"/>
    </row>
    <row r="95" spans="1:17" ht="12">
      <c r="A95" s="847"/>
      <c r="B95" s="971" t="s">
        <v>1235</v>
      </c>
      <c r="C95" s="971"/>
      <c r="D95" s="884" t="s">
        <v>1019</v>
      </c>
      <c r="E95" s="830"/>
      <c r="F95" s="830"/>
      <c r="G95" s="830"/>
      <c r="H95" s="830"/>
      <c r="I95" s="830"/>
      <c r="J95" s="809"/>
      <c r="K95" s="809"/>
      <c r="L95" s="809"/>
      <c r="M95" s="809"/>
      <c r="N95" s="809"/>
      <c r="O95" s="809"/>
      <c r="P95" s="809"/>
      <c r="Q95" s="809"/>
    </row>
    <row r="96" spans="1:17" ht="12">
      <c r="A96" s="847"/>
      <c r="B96" s="975" t="s">
        <v>325</v>
      </c>
      <c r="C96" s="975"/>
      <c r="D96" s="852" t="s">
        <v>310</v>
      </c>
      <c r="E96" s="830"/>
      <c r="F96" s="830">
        <v>0</v>
      </c>
      <c r="G96" s="830"/>
      <c r="H96" s="830"/>
      <c r="I96" s="830"/>
      <c r="J96" s="809"/>
      <c r="K96" s="809"/>
      <c r="L96" s="809"/>
      <c r="M96" s="809"/>
      <c r="N96" s="809"/>
      <c r="O96" s="809"/>
      <c r="P96" s="809"/>
      <c r="Q96" s="809"/>
    </row>
    <row r="97" spans="1:17" ht="12">
      <c r="A97" s="847"/>
      <c r="B97" s="844" t="s">
        <v>1327</v>
      </c>
      <c r="C97" s="845"/>
      <c r="D97" s="874" t="s">
        <v>319</v>
      </c>
      <c r="E97" s="830">
        <v>330</v>
      </c>
      <c r="F97" s="830">
        <v>330</v>
      </c>
      <c r="G97" s="830"/>
      <c r="H97" s="830"/>
      <c r="I97" s="830"/>
      <c r="J97" s="883"/>
      <c r="K97" s="883"/>
      <c r="L97" s="883"/>
      <c r="M97" s="883"/>
      <c r="N97" s="883"/>
      <c r="O97" s="883"/>
      <c r="P97" s="883"/>
      <c r="Q97" s="883"/>
    </row>
    <row r="98" spans="1:17" ht="12">
      <c r="A98" s="847" t="s">
        <v>782</v>
      </c>
      <c r="B98" s="836"/>
      <c r="C98" s="832"/>
      <c r="D98" s="874" t="s">
        <v>1313</v>
      </c>
      <c r="E98" s="830">
        <v>0</v>
      </c>
      <c r="F98" s="830">
        <v>0</v>
      </c>
      <c r="G98" s="830">
        <v>0</v>
      </c>
      <c r="H98" s="830">
        <v>0</v>
      </c>
      <c r="I98" s="830">
        <v>0</v>
      </c>
      <c r="J98" s="809"/>
      <c r="K98" s="809"/>
      <c r="L98" s="809"/>
      <c r="M98" s="809"/>
      <c r="N98" s="809"/>
      <c r="O98" s="809"/>
      <c r="P98" s="809"/>
      <c r="Q98" s="809"/>
    </row>
    <row r="99" spans="1:17" ht="12">
      <c r="A99" s="847"/>
      <c r="B99" s="844" t="s">
        <v>1716</v>
      </c>
      <c r="C99" s="836"/>
      <c r="D99" s="874" t="s">
        <v>1314</v>
      </c>
      <c r="E99" s="830"/>
      <c r="F99" s="830">
        <v>0</v>
      </c>
      <c r="G99" s="830"/>
      <c r="H99" s="830"/>
      <c r="I99" s="830"/>
      <c r="J99" s="809"/>
      <c r="K99" s="809"/>
      <c r="L99" s="809"/>
      <c r="M99" s="809"/>
      <c r="N99" s="809"/>
      <c r="O99" s="809"/>
      <c r="P99" s="809"/>
      <c r="Q99" s="809"/>
    </row>
    <row r="100" spans="1:17" ht="12">
      <c r="A100" s="990" t="s">
        <v>1236</v>
      </c>
      <c r="B100" s="990"/>
      <c r="C100" s="990"/>
      <c r="D100" s="885" t="s">
        <v>1237</v>
      </c>
      <c r="E100" s="842">
        <v>-8908.57</v>
      </c>
      <c r="F100" s="842">
        <v>-8908.57</v>
      </c>
      <c r="G100" s="842"/>
      <c r="H100" s="842"/>
      <c r="I100" s="842"/>
      <c r="J100" s="886"/>
      <c r="K100" s="886"/>
      <c r="L100" s="886"/>
      <c r="M100" s="886"/>
      <c r="N100" s="886"/>
      <c r="O100" s="886"/>
      <c r="P100" s="886"/>
      <c r="Q100" s="886"/>
    </row>
    <row r="101" spans="1:17" ht="12">
      <c r="A101" s="887" t="s">
        <v>723</v>
      </c>
      <c r="B101" s="888"/>
      <c r="C101" s="839"/>
      <c r="D101" s="885" t="s">
        <v>1238</v>
      </c>
      <c r="E101" s="842">
        <v>8908.57</v>
      </c>
      <c r="F101" s="842">
        <v>8908.57</v>
      </c>
      <c r="G101" s="842"/>
      <c r="H101" s="842"/>
      <c r="I101" s="842"/>
      <c r="J101" s="886"/>
      <c r="K101" s="886"/>
      <c r="L101" s="886"/>
      <c r="M101" s="886"/>
      <c r="N101" s="886"/>
      <c r="O101" s="886"/>
      <c r="P101" s="886"/>
      <c r="Q101" s="886"/>
    </row>
    <row r="102" spans="1:17" ht="12">
      <c r="A102" s="847"/>
      <c r="B102" s="832" t="s">
        <v>766</v>
      </c>
      <c r="C102" s="836"/>
      <c r="D102" s="874" t="s">
        <v>1315</v>
      </c>
      <c r="E102" s="830"/>
      <c r="F102" s="830"/>
      <c r="G102" s="830"/>
      <c r="H102" s="830"/>
      <c r="I102" s="830"/>
      <c r="J102" s="804"/>
      <c r="K102" s="804"/>
      <c r="L102" s="804"/>
      <c r="M102" s="804"/>
      <c r="N102" s="804"/>
      <c r="O102" s="804"/>
      <c r="P102" s="804"/>
      <c r="Q102" s="804"/>
    </row>
    <row r="103" spans="1:17" ht="12">
      <c r="A103" s="847" t="s">
        <v>783</v>
      </c>
      <c r="B103" s="853"/>
      <c r="C103" s="833"/>
      <c r="D103" s="874" t="s">
        <v>1711</v>
      </c>
      <c r="E103" s="889">
        <v>0</v>
      </c>
      <c r="F103" s="889">
        <v>0</v>
      </c>
      <c r="G103" s="889">
        <v>0</v>
      </c>
      <c r="H103" s="889">
        <v>0</v>
      </c>
      <c r="I103" s="889">
        <v>0</v>
      </c>
      <c r="J103" s="804"/>
      <c r="K103" s="804"/>
      <c r="L103" s="804"/>
      <c r="M103" s="804"/>
      <c r="N103" s="804"/>
      <c r="O103" s="804"/>
      <c r="P103" s="804"/>
      <c r="Q103" s="804"/>
    </row>
    <row r="104" spans="1:17" ht="12">
      <c r="A104" s="847"/>
      <c r="B104" s="890" t="s">
        <v>1239</v>
      </c>
      <c r="C104" s="833"/>
      <c r="D104" s="891" t="s">
        <v>267</v>
      </c>
      <c r="E104" s="830">
        <v>0</v>
      </c>
      <c r="F104" s="830">
        <v>0</v>
      </c>
      <c r="G104" s="830">
        <v>0</v>
      </c>
      <c r="H104" s="830">
        <v>0</v>
      </c>
      <c r="I104" s="830">
        <v>0</v>
      </c>
      <c r="J104" s="804"/>
      <c r="K104" s="804"/>
      <c r="L104" s="804"/>
      <c r="M104" s="804"/>
      <c r="N104" s="804"/>
      <c r="O104" s="804"/>
      <c r="P104" s="804"/>
      <c r="Q104" s="804"/>
    </row>
    <row r="105" spans="1:17" ht="12">
      <c r="A105" s="847"/>
      <c r="B105" s="832" t="s">
        <v>1715</v>
      </c>
      <c r="C105" s="836"/>
      <c r="D105" s="874" t="s">
        <v>820</v>
      </c>
      <c r="E105" s="830"/>
      <c r="F105" s="830"/>
      <c r="G105" s="830"/>
      <c r="H105" s="830"/>
      <c r="I105" s="830"/>
      <c r="J105" s="804"/>
      <c r="K105" s="804"/>
      <c r="L105" s="804"/>
      <c r="M105" s="804"/>
      <c r="N105" s="804"/>
      <c r="O105" s="804"/>
      <c r="P105" s="804"/>
      <c r="Q105" s="804"/>
    </row>
    <row r="106" spans="1:17" ht="12">
      <c r="A106" s="847"/>
      <c r="B106" s="832" t="s">
        <v>657</v>
      </c>
      <c r="C106" s="836"/>
      <c r="D106" s="874" t="s">
        <v>1788</v>
      </c>
      <c r="E106" s="830"/>
      <c r="F106" s="830"/>
      <c r="G106" s="830"/>
      <c r="H106" s="830"/>
      <c r="I106" s="830"/>
      <c r="J106" s="804"/>
      <c r="K106" s="804"/>
      <c r="L106" s="804"/>
      <c r="M106" s="804"/>
      <c r="N106" s="804"/>
      <c r="O106" s="804"/>
      <c r="P106" s="804"/>
      <c r="Q106" s="804"/>
    </row>
    <row r="107" spans="1:17" ht="12">
      <c r="A107" s="847"/>
      <c r="B107" s="832" t="s">
        <v>1702</v>
      </c>
      <c r="C107" s="836"/>
      <c r="D107" s="874" t="s">
        <v>268</v>
      </c>
      <c r="E107" s="830"/>
      <c r="F107" s="830"/>
      <c r="G107" s="830"/>
      <c r="H107" s="830"/>
      <c r="I107" s="830"/>
      <c r="J107" s="804"/>
      <c r="K107" s="804"/>
      <c r="L107" s="804"/>
      <c r="M107" s="804"/>
      <c r="N107" s="804"/>
      <c r="O107" s="804"/>
      <c r="P107" s="804"/>
      <c r="Q107" s="804"/>
    </row>
    <row r="108" spans="1:17" ht="12">
      <c r="A108" s="847"/>
      <c r="B108" s="972" t="s">
        <v>1240</v>
      </c>
      <c r="C108" s="972"/>
      <c r="D108" s="874" t="s">
        <v>821</v>
      </c>
      <c r="E108" s="830"/>
      <c r="F108" s="830"/>
      <c r="G108" s="830"/>
      <c r="H108" s="830"/>
      <c r="I108" s="830"/>
      <c r="J108" s="804"/>
      <c r="K108" s="804"/>
      <c r="L108" s="804"/>
      <c r="M108" s="804"/>
      <c r="N108" s="804"/>
      <c r="O108" s="804"/>
      <c r="P108" s="804"/>
      <c r="Q108" s="804"/>
    </row>
    <row r="109" spans="1:17" ht="12">
      <c r="A109" s="847"/>
      <c r="B109" s="832" t="s">
        <v>1657</v>
      </c>
      <c r="C109" s="832"/>
      <c r="D109" s="874" t="s">
        <v>1241</v>
      </c>
      <c r="E109" s="830"/>
      <c r="F109" s="830"/>
      <c r="G109" s="830"/>
      <c r="H109" s="830"/>
      <c r="I109" s="830"/>
      <c r="J109" s="804"/>
      <c r="K109" s="804"/>
      <c r="L109" s="804"/>
      <c r="M109" s="804"/>
      <c r="N109" s="804"/>
      <c r="O109" s="804"/>
      <c r="P109" s="804"/>
      <c r="Q109" s="804"/>
    </row>
    <row r="110" spans="1:17" ht="12">
      <c r="A110" s="847" t="s">
        <v>784</v>
      </c>
      <c r="B110" s="853"/>
      <c r="C110" s="833"/>
      <c r="D110" s="874" t="s">
        <v>785</v>
      </c>
      <c r="E110" s="830">
        <v>0</v>
      </c>
      <c r="F110" s="830">
        <v>0</v>
      </c>
      <c r="G110" s="830">
        <v>0</v>
      </c>
      <c r="H110" s="830">
        <v>0</v>
      </c>
      <c r="I110" s="830">
        <v>0</v>
      </c>
      <c r="J110" s="804"/>
      <c r="K110" s="804"/>
      <c r="L110" s="804"/>
      <c r="M110" s="804"/>
      <c r="N110" s="804"/>
      <c r="O110" s="804"/>
      <c r="P110" s="804"/>
      <c r="Q110" s="804"/>
    </row>
    <row r="111" spans="1:17" ht="12">
      <c r="A111" s="973" t="s">
        <v>250</v>
      </c>
      <c r="B111" s="973"/>
      <c r="C111" s="973"/>
      <c r="D111" s="874" t="s">
        <v>269</v>
      </c>
      <c r="E111" s="830">
        <v>0</v>
      </c>
      <c r="F111" s="830">
        <v>0</v>
      </c>
      <c r="G111" s="830">
        <v>0</v>
      </c>
      <c r="H111" s="830">
        <v>0</v>
      </c>
      <c r="I111" s="830">
        <v>0</v>
      </c>
      <c r="J111" s="804"/>
      <c r="K111" s="804"/>
      <c r="L111" s="804"/>
      <c r="M111" s="804"/>
      <c r="N111" s="804"/>
      <c r="O111" s="804"/>
      <c r="P111" s="804"/>
      <c r="Q111" s="804"/>
    </row>
    <row r="112" spans="1:17" ht="12">
      <c r="A112" s="847"/>
      <c r="B112" s="972" t="s">
        <v>101</v>
      </c>
      <c r="C112" s="972"/>
      <c r="D112" s="874" t="s">
        <v>320</v>
      </c>
      <c r="E112" s="830"/>
      <c r="F112" s="830"/>
      <c r="G112" s="830"/>
      <c r="H112" s="830"/>
      <c r="I112" s="830"/>
      <c r="J112" s="804"/>
      <c r="K112" s="804"/>
      <c r="L112" s="804"/>
      <c r="M112" s="804"/>
      <c r="N112" s="804"/>
      <c r="O112" s="804"/>
      <c r="P112" s="804"/>
      <c r="Q112" s="804"/>
    </row>
    <row r="113" spans="1:9" ht="12">
      <c r="A113" s="847"/>
      <c r="B113" s="832" t="s">
        <v>1726</v>
      </c>
      <c r="C113" s="836"/>
      <c r="D113" s="874" t="s">
        <v>321</v>
      </c>
      <c r="E113" s="830"/>
      <c r="F113" s="830"/>
      <c r="G113" s="830"/>
      <c r="H113" s="830"/>
      <c r="I113" s="830"/>
    </row>
    <row r="114" spans="1:9" ht="12">
      <c r="A114" s="847"/>
      <c r="B114" s="832" t="s">
        <v>2052</v>
      </c>
      <c r="C114" s="836"/>
      <c r="D114" s="874" t="s">
        <v>1728</v>
      </c>
      <c r="E114" s="830"/>
      <c r="F114" s="830"/>
      <c r="G114" s="830"/>
      <c r="H114" s="830"/>
      <c r="I114" s="830"/>
    </row>
    <row r="115" spans="1:9" ht="12">
      <c r="A115" s="847"/>
      <c r="B115" s="892" t="s">
        <v>763</v>
      </c>
      <c r="C115" s="893"/>
      <c r="D115" s="894" t="s">
        <v>1729</v>
      </c>
      <c r="E115" s="830"/>
      <c r="F115" s="830"/>
      <c r="G115" s="830"/>
      <c r="H115" s="830"/>
      <c r="I115" s="830"/>
    </row>
    <row r="116" spans="1:9" ht="12">
      <c r="A116" s="847"/>
      <c r="B116" s="832" t="s">
        <v>1727</v>
      </c>
      <c r="C116" s="836"/>
      <c r="D116" s="874" t="s">
        <v>755</v>
      </c>
      <c r="E116" s="830"/>
      <c r="F116" s="830"/>
      <c r="G116" s="830"/>
      <c r="H116" s="830"/>
      <c r="I116" s="830"/>
    </row>
    <row r="117" spans="1:9" ht="12">
      <c r="A117" s="831" t="s">
        <v>786</v>
      </c>
      <c r="B117" s="832"/>
      <c r="C117" s="832"/>
      <c r="D117" s="874" t="s">
        <v>1712</v>
      </c>
      <c r="E117" s="830">
        <v>0</v>
      </c>
      <c r="F117" s="830">
        <v>0</v>
      </c>
      <c r="G117" s="830">
        <v>0</v>
      </c>
      <c r="H117" s="830">
        <v>0</v>
      </c>
      <c r="I117" s="830">
        <v>0</v>
      </c>
    </row>
    <row r="118" spans="1:9" ht="12">
      <c r="A118" s="831" t="s">
        <v>1685</v>
      </c>
      <c r="B118" s="832"/>
      <c r="C118" s="843"/>
      <c r="D118" s="874" t="s">
        <v>1713</v>
      </c>
      <c r="E118" s="830">
        <v>0</v>
      </c>
      <c r="F118" s="830">
        <v>0</v>
      </c>
      <c r="G118" s="830">
        <v>0</v>
      </c>
      <c r="H118" s="830">
        <v>0</v>
      </c>
      <c r="I118" s="830">
        <v>0</v>
      </c>
    </row>
    <row r="119" spans="1:9" ht="12">
      <c r="A119" s="831" t="s">
        <v>1686</v>
      </c>
      <c r="B119" s="836"/>
      <c r="C119" s="833"/>
      <c r="D119" s="874" t="s">
        <v>270</v>
      </c>
      <c r="E119" s="830">
        <v>0</v>
      </c>
      <c r="F119" s="830">
        <v>0</v>
      </c>
      <c r="G119" s="830">
        <v>0</v>
      </c>
      <c r="H119" s="830">
        <v>0</v>
      </c>
      <c r="I119" s="830">
        <v>0</v>
      </c>
    </row>
    <row r="120" spans="1:9" ht="12">
      <c r="A120" s="973" t="s">
        <v>1360</v>
      </c>
      <c r="B120" s="973"/>
      <c r="C120" s="973"/>
      <c r="D120" s="891" t="s">
        <v>1714</v>
      </c>
      <c r="E120" s="830">
        <v>0</v>
      </c>
      <c r="F120" s="830">
        <v>0</v>
      </c>
      <c r="G120" s="830">
        <v>0</v>
      </c>
      <c r="H120" s="830">
        <v>0</v>
      </c>
      <c r="I120" s="830">
        <v>0</v>
      </c>
    </row>
    <row r="121" spans="1:9" ht="12">
      <c r="A121" s="831"/>
      <c r="B121" s="844" t="s">
        <v>658</v>
      </c>
      <c r="C121" s="836"/>
      <c r="D121" s="874" t="s">
        <v>305</v>
      </c>
      <c r="E121" s="830"/>
      <c r="F121" s="830"/>
      <c r="G121" s="830"/>
      <c r="H121" s="830"/>
      <c r="I121" s="830"/>
    </row>
    <row r="122" spans="1:9" ht="12">
      <c r="A122" s="831"/>
      <c r="B122" s="844" t="s">
        <v>659</v>
      </c>
      <c r="C122" s="836"/>
      <c r="D122" s="874" t="s">
        <v>306</v>
      </c>
      <c r="E122" s="830"/>
      <c r="F122" s="830"/>
      <c r="G122" s="830"/>
      <c r="H122" s="830"/>
      <c r="I122" s="830"/>
    </row>
    <row r="123" spans="1:9" ht="12">
      <c r="A123" s="831"/>
      <c r="B123" s="844" t="s">
        <v>116</v>
      </c>
      <c r="C123" s="836"/>
      <c r="D123" s="874" t="s">
        <v>117</v>
      </c>
      <c r="E123" s="830"/>
      <c r="F123" s="830"/>
      <c r="G123" s="830"/>
      <c r="H123" s="830"/>
      <c r="I123" s="830"/>
    </row>
    <row r="124" spans="1:9" ht="12">
      <c r="A124" s="835"/>
      <c r="B124" s="844" t="s">
        <v>660</v>
      </c>
      <c r="C124" s="836"/>
      <c r="D124" s="874" t="s">
        <v>307</v>
      </c>
      <c r="E124" s="830"/>
      <c r="F124" s="830"/>
      <c r="G124" s="830"/>
      <c r="H124" s="830"/>
      <c r="I124" s="830"/>
    </row>
    <row r="125" spans="1:9" ht="12">
      <c r="A125" s="895"/>
      <c r="B125" s="972" t="s">
        <v>661</v>
      </c>
      <c r="C125" s="972"/>
      <c r="D125" s="874" t="s">
        <v>308</v>
      </c>
      <c r="E125" s="830"/>
      <c r="F125" s="830"/>
      <c r="G125" s="830"/>
      <c r="H125" s="830"/>
      <c r="I125" s="830"/>
    </row>
    <row r="126" spans="1:9" ht="12">
      <c r="A126" s="895"/>
      <c r="B126" s="972" t="s">
        <v>118</v>
      </c>
      <c r="C126" s="972"/>
      <c r="D126" s="874" t="s">
        <v>119</v>
      </c>
      <c r="E126" s="830"/>
      <c r="F126" s="830"/>
      <c r="G126" s="830"/>
      <c r="H126" s="830"/>
      <c r="I126" s="830"/>
    </row>
    <row r="127" spans="1:9" ht="12">
      <c r="A127" s="831"/>
      <c r="B127" s="974" t="s">
        <v>328</v>
      </c>
      <c r="C127" s="974"/>
      <c r="D127" s="874" t="s">
        <v>309</v>
      </c>
      <c r="E127" s="830">
        <v>0</v>
      </c>
      <c r="F127" s="830">
        <v>0</v>
      </c>
      <c r="G127" s="830">
        <v>0</v>
      </c>
      <c r="H127" s="830">
        <v>0</v>
      </c>
      <c r="I127" s="830">
        <v>0</v>
      </c>
    </row>
    <row r="128" spans="1:9" ht="29.25" customHeight="1">
      <c r="A128" s="831"/>
      <c r="B128" s="844"/>
      <c r="C128" s="896" t="s">
        <v>728</v>
      </c>
      <c r="D128" s="897" t="s">
        <v>729</v>
      </c>
      <c r="E128" s="830"/>
      <c r="F128" s="830"/>
      <c r="G128" s="830"/>
      <c r="H128" s="830"/>
      <c r="I128" s="830"/>
    </row>
    <row r="129" spans="1:9" ht="12">
      <c r="A129" s="831"/>
      <c r="B129" s="844"/>
      <c r="C129" s="836" t="s">
        <v>730</v>
      </c>
      <c r="D129" s="897" t="s">
        <v>731</v>
      </c>
      <c r="E129" s="830"/>
      <c r="F129" s="830"/>
      <c r="G129" s="830"/>
      <c r="H129" s="830"/>
      <c r="I129" s="830"/>
    </row>
    <row r="130" spans="1:9" ht="12">
      <c r="A130" s="831"/>
      <c r="B130" s="844"/>
      <c r="C130" s="836" t="s">
        <v>326</v>
      </c>
      <c r="D130" s="897" t="s">
        <v>327</v>
      </c>
      <c r="E130" s="830"/>
      <c r="F130" s="830"/>
      <c r="G130" s="830"/>
      <c r="H130" s="830"/>
      <c r="I130" s="830"/>
    </row>
    <row r="131" spans="1:9" ht="12">
      <c r="A131" s="831"/>
      <c r="B131" s="972" t="s">
        <v>1787</v>
      </c>
      <c r="C131" s="972"/>
      <c r="D131" s="874" t="s">
        <v>1696</v>
      </c>
      <c r="E131" s="830"/>
      <c r="F131" s="830"/>
      <c r="G131" s="830"/>
      <c r="H131" s="830"/>
      <c r="I131" s="830"/>
    </row>
    <row r="132" spans="1:9" ht="12">
      <c r="A132" s="831"/>
      <c r="B132" s="972" t="s">
        <v>787</v>
      </c>
      <c r="C132" s="972"/>
      <c r="D132" s="874" t="s">
        <v>788</v>
      </c>
      <c r="E132" s="830"/>
      <c r="F132" s="830"/>
      <c r="G132" s="830"/>
      <c r="H132" s="830"/>
      <c r="I132" s="830"/>
    </row>
    <row r="133" spans="1:9" ht="12">
      <c r="A133" s="831"/>
      <c r="B133" s="972" t="s">
        <v>789</v>
      </c>
      <c r="C133" s="972"/>
      <c r="D133" s="874" t="s">
        <v>790</v>
      </c>
      <c r="E133" s="830"/>
      <c r="F133" s="830"/>
      <c r="G133" s="830"/>
      <c r="H133" s="830"/>
      <c r="I133" s="830"/>
    </row>
    <row r="134" spans="1:9" ht="12">
      <c r="A134" s="831"/>
      <c r="B134" s="972" t="s">
        <v>791</v>
      </c>
      <c r="C134" s="972"/>
      <c r="D134" s="874" t="s">
        <v>792</v>
      </c>
      <c r="E134" s="830"/>
      <c r="F134" s="830"/>
      <c r="G134" s="830"/>
      <c r="H134" s="830"/>
      <c r="I134" s="830"/>
    </row>
    <row r="135" spans="1:9" ht="12">
      <c r="A135" s="831"/>
      <c r="B135" s="972" t="s">
        <v>764</v>
      </c>
      <c r="C135" s="972"/>
      <c r="D135" s="874" t="s">
        <v>793</v>
      </c>
      <c r="E135" s="830"/>
      <c r="F135" s="830"/>
      <c r="G135" s="830"/>
      <c r="H135" s="830"/>
      <c r="I135" s="830"/>
    </row>
    <row r="136" spans="1:9" ht="12">
      <c r="A136" s="831"/>
      <c r="B136" s="972" t="s">
        <v>1361</v>
      </c>
      <c r="C136" s="972"/>
      <c r="D136" s="874" t="s">
        <v>732</v>
      </c>
      <c r="E136" s="830">
        <v>0</v>
      </c>
      <c r="F136" s="830">
        <v>0</v>
      </c>
      <c r="G136" s="830">
        <v>0</v>
      </c>
      <c r="H136" s="830">
        <v>0</v>
      </c>
      <c r="I136" s="830">
        <v>0</v>
      </c>
    </row>
    <row r="137" spans="1:9" ht="40.5" customHeight="1">
      <c r="A137" s="892"/>
      <c r="B137" s="898"/>
      <c r="C137" s="899" t="s">
        <v>1362</v>
      </c>
      <c r="D137" s="897" t="s">
        <v>1363</v>
      </c>
      <c r="E137" s="830"/>
      <c r="F137" s="830"/>
      <c r="G137" s="830"/>
      <c r="H137" s="830"/>
      <c r="I137" s="830"/>
    </row>
    <row r="138" spans="1:9" ht="30" customHeight="1">
      <c r="A138" s="892"/>
      <c r="B138" s="898"/>
      <c r="C138" s="899" t="s">
        <v>1364</v>
      </c>
      <c r="D138" s="897" t="s">
        <v>1365</v>
      </c>
      <c r="E138" s="830"/>
      <c r="F138" s="830"/>
      <c r="G138" s="830"/>
      <c r="H138" s="830"/>
      <c r="I138" s="830"/>
    </row>
    <row r="139" spans="1:9" ht="24" customHeight="1">
      <c r="A139" s="892"/>
      <c r="B139" s="898"/>
      <c r="C139" s="899" t="s">
        <v>1366</v>
      </c>
      <c r="D139" s="897" t="s">
        <v>662</v>
      </c>
      <c r="E139" s="830"/>
      <c r="F139" s="830"/>
      <c r="G139" s="830"/>
      <c r="H139" s="830"/>
      <c r="I139" s="830"/>
    </row>
    <row r="140" spans="1:9" ht="12">
      <c r="A140" s="831"/>
      <c r="B140" s="972" t="s">
        <v>733</v>
      </c>
      <c r="C140" s="972"/>
      <c r="D140" s="874" t="s">
        <v>734</v>
      </c>
      <c r="E140" s="830"/>
      <c r="F140" s="830"/>
      <c r="G140" s="830"/>
      <c r="H140" s="830"/>
      <c r="I140" s="830"/>
    </row>
    <row r="141" spans="1:9" ht="12">
      <c r="A141" s="892"/>
      <c r="B141" s="987" t="s">
        <v>663</v>
      </c>
      <c r="C141" s="987"/>
      <c r="D141" s="897" t="s">
        <v>664</v>
      </c>
      <c r="E141" s="830">
        <v>0</v>
      </c>
      <c r="F141" s="830">
        <v>0</v>
      </c>
      <c r="G141" s="830">
        <v>0</v>
      </c>
      <c r="H141" s="830">
        <v>0</v>
      </c>
      <c r="I141" s="830">
        <v>0</v>
      </c>
    </row>
    <row r="142" spans="1:9" ht="39" customHeight="1">
      <c r="A142" s="892"/>
      <c r="B142" s="898"/>
      <c r="C142" s="899" t="s">
        <v>703</v>
      </c>
      <c r="D142" s="897" t="s">
        <v>704</v>
      </c>
      <c r="E142" s="830"/>
      <c r="F142" s="830"/>
      <c r="G142" s="830"/>
      <c r="H142" s="830"/>
      <c r="I142" s="830"/>
    </row>
    <row r="143" spans="1:9" ht="29.25" customHeight="1">
      <c r="A143" s="892"/>
      <c r="B143" s="898"/>
      <c r="C143" s="899" t="s">
        <v>89</v>
      </c>
      <c r="D143" s="897" t="s">
        <v>90</v>
      </c>
      <c r="E143" s="830"/>
      <c r="F143" s="830"/>
      <c r="G143" s="830"/>
      <c r="H143" s="830"/>
      <c r="I143" s="830"/>
    </row>
    <row r="144" spans="1:9" ht="27.75" customHeight="1">
      <c r="A144" s="892"/>
      <c r="B144" s="898"/>
      <c r="C144" s="899" t="s">
        <v>91</v>
      </c>
      <c r="D144" s="897" t="s">
        <v>92</v>
      </c>
      <c r="E144" s="830"/>
      <c r="F144" s="830"/>
      <c r="G144" s="830"/>
      <c r="H144" s="830"/>
      <c r="I144" s="830"/>
    </row>
    <row r="145" spans="1:9" ht="12">
      <c r="A145" s="831"/>
      <c r="B145" s="994" t="s">
        <v>735</v>
      </c>
      <c r="C145" s="994"/>
      <c r="D145" s="874" t="s">
        <v>736</v>
      </c>
      <c r="E145" s="830"/>
      <c r="F145" s="830"/>
      <c r="G145" s="830"/>
      <c r="H145" s="830"/>
      <c r="I145" s="830"/>
    </row>
    <row r="146" spans="1:9" ht="12">
      <c r="A146" s="831"/>
      <c r="B146" s="972" t="s">
        <v>624</v>
      </c>
      <c r="C146" s="972"/>
      <c r="D146" s="874" t="s">
        <v>625</v>
      </c>
      <c r="E146" s="830"/>
      <c r="F146" s="830"/>
      <c r="G146" s="830"/>
      <c r="H146" s="830"/>
      <c r="I146" s="830"/>
    </row>
    <row r="147" spans="1:9" ht="12">
      <c r="A147" s="969" t="s">
        <v>1533</v>
      </c>
      <c r="B147" s="969"/>
      <c r="C147" s="969"/>
      <c r="D147" s="890" t="s">
        <v>379</v>
      </c>
      <c r="E147" s="830">
        <v>0</v>
      </c>
      <c r="F147" s="830">
        <v>0</v>
      </c>
      <c r="G147" s="830">
        <v>0</v>
      </c>
      <c r="H147" s="830">
        <v>0</v>
      </c>
      <c r="I147" s="830">
        <v>0</v>
      </c>
    </row>
    <row r="148" spans="1:9" ht="12">
      <c r="A148" s="831"/>
      <c r="B148" s="844" t="s">
        <v>1348</v>
      </c>
      <c r="C148" s="836"/>
      <c r="D148" s="874" t="s">
        <v>1316</v>
      </c>
      <c r="E148" s="830"/>
      <c r="F148" s="830"/>
      <c r="G148" s="830"/>
      <c r="H148" s="830"/>
      <c r="I148" s="830"/>
    </row>
    <row r="149" spans="1:9" ht="12">
      <c r="A149" s="831"/>
      <c r="B149" s="844" t="s">
        <v>765</v>
      </c>
      <c r="C149" s="836"/>
      <c r="D149" s="874" t="s">
        <v>1317</v>
      </c>
      <c r="E149" s="830"/>
      <c r="F149" s="830"/>
      <c r="G149" s="830"/>
      <c r="H149" s="830"/>
      <c r="I149" s="830"/>
    </row>
    <row r="150" spans="1:9" ht="12">
      <c r="A150" s="831"/>
      <c r="B150" s="844" t="s">
        <v>1349</v>
      </c>
      <c r="C150" s="836"/>
      <c r="D150" s="874" t="s">
        <v>1318</v>
      </c>
      <c r="E150" s="830"/>
      <c r="F150" s="830"/>
      <c r="G150" s="830"/>
      <c r="H150" s="830"/>
      <c r="I150" s="830"/>
    </row>
    <row r="151" spans="1:9" ht="12">
      <c r="A151" s="831"/>
      <c r="B151" s="844" t="s">
        <v>794</v>
      </c>
      <c r="C151" s="849"/>
      <c r="D151" s="874" t="s">
        <v>795</v>
      </c>
      <c r="E151" s="830"/>
      <c r="F151" s="830"/>
      <c r="G151" s="830"/>
      <c r="H151" s="830"/>
      <c r="I151" s="830"/>
    </row>
    <row r="152" spans="1:9" ht="12">
      <c r="A152" s="831"/>
      <c r="B152" s="972" t="s">
        <v>282</v>
      </c>
      <c r="C152" s="972"/>
      <c r="D152" s="874" t="s">
        <v>283</v>
      </c>
      <c r="E152" s="830"/>
      <c r="F152" s="830"/>
      <c r="G152" s="830"/>
      <c r="H152" s="830"/>
      <c r="I152" s="830"/>
    </row>
    <row r="153" spans="1:9" ht="12">
      <c r="A153" s="831"/>
      <c r="B153" s="844" t="s">
        <v>284</v>
      </c>
      <c r="C153" s="849"/>
      <c r="D153" s="874" t="s">
        <v>285</v>
      </c>
      <c r="E153" s="830"/>
      <c r="F153" s="830"/>
      <c r="G153" s="830"/>
      <c r="H153" s="830"/>
      <c r="I153" s="830"/>
    </row>
    <row r="154" spans="1:9" ht="12">
      <c r="A154" s="831"/>
      <c r="B154" s="992" t="s">
        <v>120</v>
      </c>
      <c r="C154" s="992"/>
      <c r="D154" s="874" t="s">
        <v>121</v>
      </c>
      <c r="E154" s="830"/>
      <c r="F154" s="830"/>
      <c r="G154" s="830"/>
      <c r="H154" s="830"/>
      <c r="I154" s="830"/>
    </row>
    <row r="155" spans="1:9" ht="12">
      <c r="A155" s="831"/>
      <c r="B155" s="974" t="s">
        <v>122</v>
      </c>
      <c r="C155" s="974"/>
      <c r="D155" s="874" t="s">
        <v>123</v>
      </c>
      <c r="E155" s="830"/>
      <c r="F155" s="830"/>
      <c r="G155" s="830"/>
      <c r="H155" s="830"/>
      <c r="I155" s="830"/>
    </row>
    <row r="156" spans="1:9" ht="12">
      <c r="A156" s="831"/>
      <c r="B156" s="844" t="s">
        <v>1982</v>
      </c>
      <c r="C156" s="849"/>
      <c r="D156" s="874" t="s">
        <v>1983</v>
      </c>
      <c r="E156" s="830"/>
      <c r="F156" s="830"/>
      <c r="G156" s="830"/>
      <c r="H156" s="830"/>
      <c r="I156" s="830"/>
    </row>
    <row r="157" spans="1:9" ht="12">
      <c r="A157" s="831"/>
      <c r="B157" s="844" t="s">
        <v>1020</v>
      </c>
      <c r="C157" s="849"/>
      <c r="D157" s="874" t="s">
        <v>1021</v>
      </c>
      <c r="E157" s="830"/>
      <c r="F157" s="830"/>
      <c r="G157" s="830"/>
      <c r="H157" s="830"/>
      <c r="I157" s="830"/>
    </row>
    <row r="158" spans="1:9" ht="12">
      <c r="A158" s="831"/>
      <c r="B158" s="844" t="s">
        <v>1022</v>
      </c>
      <c r="C158" s="849"/>
      <c r="D158" s="874" t="s">
        <v>1023</v>
      </c>
      <c r="E158" s="830"/>
      <c r="F158" s="830"/>
      <c r="G158" s="830"/>
      <c r="H158" s="830"/>
      <c r="I158" s="830"/>
    </row>
    <row r="159" spans="1:9" ht="12">
      <c r="A159" s="831"/>
      <c r="B159" s="972" t="s">
        <v>1024</v>
      </c>
      <c r="C159" s="972"/>
      <c r="D159" s="874" t="s">
        <v>1025</v>
      </c>
      <c r="E159" s="830"/>
      <c r="F159" s="830"/>
      <c r="G159" s="830"/>
      <c r="H159" s="830"/>
      <c r="I159" s="830"/>
    </row>
    <row r="160" spans="1:9" ht="12">
      <c r="A160" s="831"/>
      <c r="B160" s="974" t="s">
        <v>1242</v>
      </c>
      <c r="C160" s="974"/>
      <c r="D160" s="874" t="s">
        <v>1243</v>
      </c>
      <c r="E160" s="830"/>
      <c r="F160" s="830"/>
      <c r="G160" s="830"/>
      <c r="H160" s="830"/>
      <c r="I160" s="830"/>
    </row>
    <row r="161" spans="1:9" ht="12">
      <c r="A161" s="835" t="s">
        <v>1266</v>
      </c>
      <c r="B161" s="836"/>
      <c r="C161" s="832"/>
      <c r="D161" s="891" t="s">
        <v>1697</v>
      </c>
      <c r="E161" s="889">
        <v>0</v>
      </c>
      <c r="F161" s="889">
        <v>0</v>
      </c>
      <c r="G161" s="889">
        <v>0</v>
      </c>
      <c r="H161" s="889">
        <v>0</v>
      </c>
      <c r="I161" s="889">
        <v>0</v>
      </c>
    </row>
    <row r="162" spans="1:9" ht="12">
      <c r="A162" s="831"/>
      <c r="B162" s="844" t="s">
        <v>1267</v>
      </c>
      <c r="C162" s="836"/>
      <c r="D162" s="874" t="s">
        <v>1698</v>
      </c>
      <c r="E162" s="830"/>
      <c r="F162" s="830"/>
      <c r="G162" s="830"/>
      <c r="H162" s="830"/>
      <c r="I162" s="830"/>
    </row>
    <row r="163" spans="1:9" ht="12">
      <c r="A163" s="900"/>
      <c r="B163" s="972" t="s">
        <v>1268</v>
      </c>
      <c r="C163" s="972"/>
      <c r="D163" s="874" t="s">
        <v>1699</v>
      </c>
      <c r="E163" s="830"/>
      <c r="F163" s="830"/>
      <c r="G163" s="830"/>
      <c r="H163" s="830"/>
      <c r="I163" s="830"/>
    </row>
    <row r="164" spans="1:9" ht="12">
      <c r="A164" s="900"/>
      <c r="B164" s="972" t="s">
        <v>1709</v>
      </c>
      <c r="C164" s="972"/>
      <c r="D164" s="874" t="s">
        <v>1319</v>
      </c>
      <c r="E164" s="830"/>
      <c r="F164" s="830"/>
      <c r="G164" s="830"/>
      <c r="H164" s="830"/>
      <c r="I164" s="830"/>
    </row>
    <row r="165" spans="1:9" ht="12">
      <c r="A165" s="900"/>
      <c r="B165" s="972" t="s">
        <v>455</v>
      </c>
      <c r="C165" s="972"/>
      <c r="D165" s="874" t="s">
        <v>323</v>
      </c>
      <c r="E165" s="830"/>
      <c r="F165" s="830"/>
      <c r="G165" s="830"/>
      <c r="H165" s="830"/>
      <c r="I165" s="830"/>
    </row>
    <row r="166" spans="1:9" ht="12">
      <c r="A166" s="995" t="s">
        <v>1026</v>
      </c>
      <c r="B166" s="995"/>
      <c r="C166" s="995"/>
      <c r="D166" s="891" t="s">
        <v>626</v>
      </c>
      <c r="E166" s="830">
        <v>0</v>
      </c>
      <c r="F166" s="830">
        <v>0</v>
      </c>
      <c r="G166" s="830">
        <v>0</v>
      </c>
      <c r="H166" s="830">
        <v>0</v>
      </c>
      <c r="I166" s="830">
        <v>0</v>
      </c>
    </row>
    <row r="167" spans="1:9" ht="12">
      <c r="A167" s="900"/>
      <c r="B167" s="972" t="s">
        <v>1027</v>
      </c>
      <c r="C167" s="972"/>
      <c r="D167" s="874" t="s">
        <v>627</v>
      </c>
      <c r="E167" s="830">
        <v>0</v>
      </c>
      <c r="F167" s="830">
        <v>0</v>
      </c>
      <c r="G167" s="830">
        <v>0</v>
      </c>
      <c r="H167" s="830">
        <v>0</v>
      </c>
      <c r="I167" s="830">
        <v>0</v>
      </c>
    </row>
    <row r="168" spans="1:9" ht="12">
      <c r="A168" s="900"/>
      <c r="B168" s="857"/>
      <c r="C168" s="901" t="s">
        <v>1993</v>
      </c>
      <c r="D168" s="874" t="s">
        <v>1994</v>
      </c>
      <c r="E168" s="830"/>
      <c r="F168" s="830"/>
      <c r="G168" s="830"/>
      <c r="H168" s="830"/>
      <c r="I168" s="830"/>
    </row>
    <row r="169" spans="1:9" ht="12">
      <c r="A169" s="900"/>
      <c r="B169" s="857"/>
      <c r="C169" s="901" t="s">
        <v>1995</v>
      </c>
      <c r="D169" s="874" t="s">
        <v>1996</v>
      </c>
      <c r="E169" s="830"/>
      <c r="F169" s="830"/>
      <c r="G169" s="830"/>
      <c r="H169" s="830"/>
      <c r="I169" s="830"/>
    </row>
    <row r="170" spans="1:9" ht="12">
      <c r="A170" s="900"/>
      <c r="B170" s="857"/>
      <c r="C170" s="901" t="s">
        <v>1028</v>
      </c>
      <c r="D170" s="874" t="s">
        <v>1029</v>
      </c>
      <c r="E170" s="830"/>
      <c r="F170" s="830"/>
      <c r="G170" s="830"/>
      <c r="H170" s="830"/>
      <c r="I170" s="830"/>
    </row>
    <row r="171" spans="1:9" ht="12">
      <c r="A171" s="900"/>
      <c r="B171" s="972" t="s">
        <v>1030</v>
      </c>
      <c r="C171" s="972"/>
      <c r="D171" s="874" t="s">
        <v>628</v>
      </c>
      <c r="E171" s="830">
        <v>0</v>
      </c>
      <c r="F171" s="830">
        <v>0</v>
      </c>
      <c r="G171" s="830">
        <v>0</v>
      </c>
      <c r="H171" s="830">
        <v>0</v>
      </c>
      <c r="I171" s="830">
        <v>0</v>
      </c>
    </row>
    <row r="172" spans="1:9" ht="12">
      <c r="A172" s="900"/>
      <c r="B172" s="857"/>
      <c r="C172" s="901" t="s">
        <v>1993</v>
      </c>
      <c r="D172" s="874" t="s">
        <v>1997</v>
      </c>
      <c r="E172" s="830"/>
      <c r="F172" s="830"/>
      <c r="G172" s="830"/>
      <c r="H172" s="830"/>
      <c r="I172" s="830"/>
    </row>
    <row r="173" spans="1:9" ht="12">
      <c r="A173" s="900"/>
      <c r="B173" s="857"/>
      <c r="C173" s="901" t="s">
        <v>1995</v>
      </c>
      <c r="D173" s="874" t="s">
        <v>1998</v>
      </c>
      <c r="E173" s="830"/>
      <c r="F173" s="830"/>
      <c r="G173" s="830"/>
      <c r="H173" s="830"/>
      <c r="I173" s="830"/>
    </row>
    <row r="174" spans="1:9" ht="12">
      <c r="A174" s="900"/>
      <c r="B174" s="857"/>
      <c r="C174" s="901" t="s">
        <v>1028</v>
      </c>
      <c r="D174" s="874" t="s">
        <v>1031</v>
      </c>
      <c r="E174" s="830"/>
      <c r="F174" s="830"/>
      <c r="G174" s="830"/>
      <c r="H174" s="830"/>
      <c r="I174" s="830"/>
    </row>
    <row r="175" spans="1:9" ht="12">
      <c r="A175" s="900"/>
      <c r="B175" s="972" t="s">
        <v>1032</v>
      </c>
      <c r="C175" s="972"/>
      <c r="D175" s="874" t="s">
        <v>629</v>
      </c>
      <c r="E175" s="830">
        <v>0</v>
      </c>
      <c r="F175" s="830">
        <v>0</v>
      </c>
      <c r="G175" s="830">
        <v>0</v>
      </c>
      <c r="H175" s="830">
        <v>0</v>
      </c>
      <c r="I175" s="830">
        <v>0</v>
      </c>
    </row>
    <row r="176" spans="1:9" ht="12">
      <c r="A176" s="900"/>
      <c r="B176" s="857"/>
      <c r="C176" s="901" t="s">
        <v>1993</v>
      </c>
      <c r="D176" s="874" t="s">
        <v>1999</v>
      </c>
      <c r="E176" s="830"/>
      <c r="F176" s="830"/>
      <c r="G176" s="830"/>
      <c r="H176" s="830"/>
      <c r="I176" s="830"/>
    </row>
    <row r="177" spans="1:9" ht="12">
      <c r="A177" s="900"/>
      <c r="B177" s="857"/>
      <c r="C177" s="901" t="s">
        <v>1995</v>
      </c>
      <c r="D177" s="874" t="s">
        <v>2000</v>
      </c>
      <c r="E177" s="830"/>
      <c r="F177" s="830"/>
      <c r="G177" s="830"/>
      <c r="H177" s="830"/>
      <c r="I177" s="830"/>
    </row>
    <row r="178" spans="1:9" ht="12">
      <c r="A178" s="900"/>
      <c r="B178" s="857"/>
      <c r="C178" s="901" t="s">
        <v>1028</v>
      </c>
      <c r="D178" s="874" t="s">
        <v>1033</v>
      </c>
      <c r="E178" s="830"/>
      <c r="F178" s="830"/>
      <c r="G178" s="830"/>
      <c r="H178" s="830"/>
      <c r="I178" s="830"/>
    </row>
    <row r="179" spans="1:9" ht="12">
      <c r="A179" s="900"/>
      <c r="B179" s="972" t="s">
        <v>1244</v>
      </c>
      <c r="C179" s="972"/>
      <c r="D179" s="874" t="s">
        <v>630</v>
      </c>
      <c r="E179" s="830">
        <v>0</v>
      </c>
      <c r="F179" s="830">
        <v>0</v>
      </c>
      <c r="G179" s="830">
        <v>0</v>
      </c>
      <c r="H179" s="830">
        <v>0</v>
      </c>
      <c r="I179" s="830">
        <v>0</v>
      </c>
    </row>
    <row r="180" spans="1:9" ht="12">
      <c r="A180" s="900"/>
      <c r="B180" s="857"/>
      <c r="C180" s="901" t="s">
        <v>1993</v>
      </c>
      <c r="D180" s="874" t="s">
        <v>2001</v>
      </c>
      <c r="E180" s="830"/>
      <c r="F180" s="830"/>
      <c r="G180" s="830"/>
      <c r="H180" s="830"/>
      <c r="I180" s="830"/>
    </row>
    <row r="181" spans="1:9" ht="12">
      <c r="A181" s="900"/>
      <c r="B181" s="857"/>
      <c r="C181" s="901" t="s">
        <v>1995</v>
      </c>
      <c r="D181" s="874" t="s">
        <v>1006</v>
      </c>
      <c r="E181" s="830"/>
      <c r="F181" s="830"/>
      <c r="G181" s="830"/>
      <c r="H181" s="830"/>
      <c r="I181" s="830"/>
    </row>
    <row r="182" spans="1:9" ht="12">
      <c r="A182" s="900"/>
      <c r="B182" s="857"/>
      <c r="C182" s="901" t="s">
        <v>1028</v>
      </c>
      <c r="D182" s="874" t="s">
        <v>1034</v>
      </c>
      <c r="E182" s="830"/>
      <c r="F182" s="830"/>
      <c r="G182" s="830"/>
      <c r="H182" s="830"/>
      <c r="I182" s="830"/>
    </row>
    <row r="183" spans="1:9" ht="12">
      <c r="A183" s="900"/>
      <c r="B183" s="972" t="s">
        <v>1245</v>
      </c>
      <c r="C183" s="972"/>
      <c r="D183" s="874" t="s">
        <v>631</v>
      </c>
      <c r="E183" s="830">
        <v>0</v>
      </c>
      <c r="F183" s="830">
        <v>0</v>
      </c>
      <c r="G183" s="830">
        <v>0</v>
      </c>
      <c r="H183" s="830">
        <v>0</v>
      </c>
      <c r="I183" s="830">
        <v>0</v>
      </c>
    </row>
    <row r="184" spans="1:9" ht="12">
      <c r="A184" s="900"/>
      <c r="B184" s="857"/>
      <c r="C184" s="901" t="s">
        <v>1993</v>
      </c>
      <c r="D184" s="874" t="s">
        <v>1007</v>
      </c>
      <c r="E184" s="830"/>
      <c r="F184" s="830"/>
      <c r="G184" s="830"/>
      <c r="H184" s="830"/>
      <c r="I184" s="830"/>
    </row>
    <row r="185" spans="1:9" ht="12">
      <c r="A185" s="900"/>
      <c r="B185" s="857"/>
      <c r="C185" s="901" t="s">
        <v>1995</v>
      </c>
      <c r="D185" s="874" t="s">
        <v>1008</v>
      </c>
      <c r="E185" s="830"/>
      <c r="F185" s="830"/>
      <c r="G185" s="830"/>
      <c r="H185" s="830"/>
      <c r="I185" s="830"/>
    </row>
    <row r="186" spans="1:9" ht="12">
      <c r="A186" s="900"/>
      <c r="B186" s="857"/>
      <c r="C186" s="901" t="s">
        <v>1028</v>
      </c>
      <c r="D186" s="874" t="s">
        <v>1035</v>
      </c>
      <c r="E186" s="830"/>
      <c r="F186" s="830"/>
      <c r="G186" s="830"/>
      <c r="H186" s="830"/>
      <c r="I186" s="830"/>
    </row>
    <row r="187" spans="1:9" ht="12">
      <c r="A187" s="900"/>
      <c r="B187" s="972" t="s">
        <v>1036</v>
      </c>
      <c r="C187" s="972"/>
      <c r="D187" s="874" t="s">
        <v>632</v>
      </c>
      <c r="E187" s="830">
        <v>0</v>
      </c>
      <c r="F187" s="830">
        <v>0</v>
      </c>
      <c r="G187" s="830">
        <v>0</v>
      </c>
      <c r="H187" s="830">
        <v>0</v>
      </c>
      <c r="I187" s="830">
        <v>0</v>
      </c>
    </row>
    <row r="188" spans="1:9" ht="12">
      <c r="A188" s="900"/>
      <c r="B188" s="857"/>
      <c r="C188" s="901" t="s">
        <v>1993</v>
      </c>
      <c r="D188" s="874" t="s">
        <v>1009</v>
      </c>
      <c r="E188" s="830"/>
      <c r="F188" s="830"/>
      <c r="G188" s="830"/>
      <c r="H188" s="830"/>
      <c r="I188" s="830"/>
    </row>
    <row r="189" spans="1:9" ht="12">
      <c r="A189" s="900"/>
      <c r="B189" s="857"/>
      <c r="C189" s="901" t="s">
        <v>1995</v>
      </c>
      <c r="D189" s="874" t="s">
        <v>1010</v>
      </c>
      <c r="E189" s="830"/>
      <c r="F189" s="830"/>
      <c r="G189" s="830"/>
      <c r="H189" s="830"/>
      <c r="I189" s="830"/>
    </row>
    <row r="190" spans="1:9" ht="12">
      <c r="A190" s="900"/>
      <c r="B190" s="857"/>
      <c r="C190" s="901" t="s">
        <v>1028</v>
      </c>
      <c r="D190" s="874" t="s">
        <v>1037</v>
      </c>
      <c r="E190" s="830"/>
      <c r="F190" s="830"/>
      <c r="G190" s="830"/>
      <c r="H190" s="830"/>
      <c r="I190" s="830"/>
    </row>
    <row r="191" spans="1:9" ht="12">
      <c r="A191" s="900"/>
      <c r="B191" s="992" t="s">
        <v>1038</v>
      </c>
      <c r="C191" s="992"/>
      <c r="D191" s="874" t="s">
        <v>633</v>
      </c>
      <c r="E191" s="830">
        <v>0</v>
      </c>
      <c r="F191" s="830">
        <v>0</v>
      </c>
      <c r="G191" s="830">
        <v>0</v>
      </c>
      <c r="H191" s="830">
        <v>0</v>
      </c>
      <c r="I191" s="830">
        <v>0</v>
      </c>
    </row>
    <row r="192" spans="1:9" ht="12">
      <c r="A192" s="900"/>
      <c r="B192" s="857"/>
      <c r="C192" s="901" t="s">
        <v>1993</v>
      </c>
      <c r="D192" s="874" t="s">
        <v>1011</v>
      </c>
      <c r="E192" s="830"/>
      <c r="F192" s="830"/>
      <c r="G192" s="830"/>
      <c r="H192" s="830"/>
      <c r="I192" s="830"/>
    </row>
    <row r="193" spans="1:9" ht="12">
      <c r="A193" s="900"/>
      <c r="B193" s="857"/>
      <c r="C193" s="901" t="s">
        <v>1995</v>
      </c>
      <c r="D193" s="874" t="s">
        <v>1012</v>
      </c>
      <c r="E193" s="830"/>
      <c r="F193" s="830"/>
      <c r="G193" s="830"/>
      <c r="H193" s="830"/>
      <c r="I193" s="830"/>
    </row>
    <row r="194" spans="1:9" ht="12">
      <c r="A194" s="900"/>
      <c r="B194" s="857"/>
      <c r="C194" s="901" t="s">
        <v>1028</v>
      </c>
      <c r="D194" s="874" t="s">
        <v>1039</v>
      </c>
      <c r="E194" s="830"/>
      <c r="F194" s="830"/>
      <c r="G194" s="830"/>
      <c r="H194" s="830"/>
      <c r="I194" s="830"/>
    </row>
    <row r="195" spans="1:9" ht="12">
      <c r="A195" s="900"/>
      <c r="B195" s="972" t="s">
        <v>1040</v>
      </c>
      <c r="C195" s="972"/>
      <c r="D195" s="874" t="s">
        <v>1984</v>
      </c>
      <c r="E195" s="830">
        <v>0</v>
      </c>
      <c r="F195" s="830">
        <v>0</v>
      </c>
      <c r="G195" s="830">
        <v>0</v>
      </c>
      <c r="H195" s="830">
        <v>0</v>
      </c>
      <c r="I195" s="830">
        <v>0</v>
      </c>
    </row>
    <row r="196" spans="1:9" ht="12">
      <c r="A196" s="900"/>
      <c r="B196" s="857"/>
      <c r="C196" s="901" t="s">
        <v>1993</v>
      </c>
      <c r="D196" s="874" t="s">
        <v>1013</v>
      </c>
      <c r="E196" s="830"/>
      <c r="F196" s="830"/>
      <c r="G196" s="830"/>
      <c r="H196" s="830"/>
      <c r="I196" s="830"/>
    </row>
    <row r="197" spans="1:9" ht="12">
      <c r="A197" s="900"/>
      <c r="B197" s="857"/>
      <c r="C197" s="901" t="s">
        <v>1995</v>
      </c>
      <c r="D197" s="874" t="s">
        <v>1014</v>
      </c>
      <c r="E197" s="830"/>
      <c r="F197" s="830"/>
      <c r="G197" s="830"/>
      <c r="H197" s="830"/>
      <c r="I197" s="830"/>
    </row>
    <row r="198" spans="1:9" ht="12">
      <c r="A198" s="900"/>
      <c r="B198" s="857"/>
      <c r="C198" s="901" t="s">
        <v>1028</v>
      </c>
      <c r="D198" s="874" t="s">
        <v>1041</v>
      </c>
      <c r="E198" s="830"/>
      <c r="F198" s="830"/>
      <c r="G198" s="830"/>
      <c r="H198" s="830"/>
      <c r="I198" s="830"/>
    </row>
    <row r="199" spans="1:9" ht="12">
      <c r="A199" s="900"/>
      <c r="B199" s="972" t="s">
        <v>705</v>
      </c>
      <c r="C199" s="972"/>
      <c r="D199" s="874" t="s">
        <v>1985</v>
      </c>
      <c r="E199" s="830">
        <v>0</v>
      </c>
      <c r="F199" s="830">
        <v>0</v>
      </c>
      <c r="G199" s="830">
        <v>0</v>
      </c>
      <c r="H199" s="830">
        <v>0</v>
      </c>
      <c r="I199" s="830">
        <v>0</v>
      </c>
    </row>
    <row r="200" spans="1:9" ht="12">
      <c r="A200" s="900"/>
      <c r="B200" s="857"/>
      <c r="C200" s="901" t="s">
        <v>1993</v>
      </c>
      <c r="D200" s="874" t="s">
        <v>1015</v>
      </c>
      <c r="E200" s="830"/>
      <c r="F200" s="830"/>
      <c r="G200" s="830"/>
      <c r="H200" s="830"/>
      <c r="I200" s="830"/>
    </row>
    <row r="201" spans="1:9" ht="12">
      <c r="A201" s="900"/>
      <c r="B201" s="857"/>
      <c r="C201" s="901" t="s">
        <v>1995</v>
      </c>
      <c r="D201" s="874" t="s">
        <v>1016</v>
      </c>
      <c r="E201" s="830"/>
      <c r="F201" s="830"/>
      <c r="G201" s="830"/>
      <c r="H201" s="830"/>
      <c r="I201" s="830"/>
    </row>
    <row r="202" spans="1:9" ht="12">
      <c r="A202" s="900"/>
      <c r="B202" s="857"/>
      <c r="C202" s="901" t="s">
        <v>1028</v>
      </c>
      <c r="D202" s="874" t="s">
        <v>706</v>
      </c>
      <c r="E202" s="830"/>
      <c r="F202" s="830"/>
      <c r="G202" s="830"/>
      <c r="H202" s="830"/>
      <c r="I202" s="830"/>
    </row>
    <row r="203" spans="1:9" ht="12">
      <c r="A203" s="900"/>
      <c r="B203" s="972" t="s">
        <v>707</v>
      </c>
      <c r="C203" s="972"/>
      <c r="D203" s="874" t="s">
        <v>708</v>
      </c>
      <c r="E203" s="830">
        <v>0</v>
      </c>
      <c r="F203" s="830">
        <v>0</v>
      </c>
      <c r="G203" s="830">
        <v>0</v>
      </c>
      <c r="H203" s="830">
        <v>0</v>
      </c>
      <c r="I203" s="830">
        <v>0</v>
      </c>
    </row>
    <row r="204" spans="1:9" ht="12">
      <c r="A204" s="900"/>
      <c r="B204" s="857"/>
      <c r="C204" s="901" t="s">
        <v>1993</v>
      </c>
      <c r="D204" s="874" t="s">
        <v>709</v>
      </c>
      <c r="E204" s="830"/>
      <c r="F204" s="830"/>
      <c r="G204" s="830"/>
      <c r="H204" s="830"/>
      <c r="I204" s="830"/>
    </row>
    <row r="205" spans="1:9" ht="12">
      <c r="A205" s="900"/>
      <c r="B205" s="857"/>
      <c r="C205" s="901" t="s">
        <v>1995</v>
      </c>
      <c r="D205" s="874" t="s">
        <v>710</v>
      </c>
      <c r="E205" s="830"/>
      <c r="F205" s="830"/>
      <c r="G205" s="830"/>
      <c r="H205" s="830"/>
      <c r="I205" s="830"/>
    </row>
    <row r="206" spans="1:9" ht="12">
      <c r="A206" s="900"/>
      <c r="B206" s="857"/>
      <c r="C206" s="901" t="s">
        <v>1246</v>
      </c>
      <c r="D206" s="874" t="s">
        <v>711</v>
      </c>
      <c r="E206" s="830"/>
      <c r="F206" s="830"/>
      <c r="G206" s="830"/>
      <c r="H206" s="830"/>
      <c r="I206" s="830"/>
    </row>
    <row r="207" spans="1:9" ht="12">
      <c r="A207" s="900"/>
      <c r="B207" s="972" t="s">
        <v>712</v>
      </c>
      <c r="C207" s="972"/>
      <c r="D207" s="874" t="s">
        <v>713</v>
      </c>
      <c r="E207" s="830">
        <v>0</v>
      </c>
      <c r="F207" s="830">
        <v>0</v>
      </c>
      <c r="G207" s="830">
        <v>0</v>
      </c>
      <c r="H207" s="830">
        <v>0</v>
      </c>
      <c r="I207" s="830">
        <v>0</v>
      </c>
    </row>
    <row r="208" spans="1:9" ht="12">
      <c r="A208" s="900"/>
      <c r="B208" s="857"/>
      <c r="C208" s="901" t="s">
        <v>1993</v>
      </c>
      <c r="D208" s="874" t="s">
        <v>714</v>
      </c>
      <c r="E208" s="830"/>
      <c r="F208" s="830"/>
      <c r="G208" s="830"/>
      <c r="H208" s="830"/>
      <c r="I208" s="830"/>
    </row>
    <row r="209" spans="1:9" ht="12">
      <c r="A209" s="900"/>
      <c r="B209" s="857"/>
      <c r="C209" s="901" t="s">
        <v>1995</v>
      </c>
      <c r="D209" s="874" t="s">
        <v>715</v>
      </c>
      <c r="E209" s="830"/>
      <c r="F209" s="830"/>
      <c r="G209" s="830"/>
      <c r="H209" s="830"/>
      <c r="I209" s="830"/>
    </row>
    <row r="210" spans="1:9" ht="12.75" thickBot="1">
      <c r="A210" s="1001"/>
      <c r="B210" s="1001"/>
      <c r="C210" s="902" t="s">
        <v>1246</v>
      </c>
      <c r="D210" s="903" t="s">
        <v>716</v>
      </c>
      <c r="E210" s="904"/>
      <c r="F210" s="904"/>
      <c r="G210" s="904"/>
      <c r="H210" s="904"/>
      <c r="I210" s="904"/>
    </row>
    <row r="211" spans="1:9" ht="12">
      <c r="A211" s="999" t="s">
        <v>1247</v>
      </c>
      <c r="B211" s="1000"/>
      <c r="C211" s="1000"/>
      <c r="D211" s="905" t="s">
        <v>651</v>
      </c>
      <c r="E211" s="906">
        <f>E213+E299+E306</f>
        <v>41965.43</v>
      </c>
      <c r="F211" s="906">
        <f>F213+F299+F306</f>
        <v>41965.43</v>
      </c>
      <c r="G211" s="906">
        <f>G213+G299+G306</f>
        <v>0</v>
      </c>
      <c r="H211" s="906">
        <f>H213+H299+H306</f>
        <v>0</v>
      </c>
      <c r="I211" s="907">
        <f>I213+I299+I306</f>
        <v>0</v>
      </c>
    </row>
    <row r="212" spans="1:9" ht="12">
      <c r="A212" s="908" t="s">
        <v>1248</v>
      </c>
      <c r="B212" s="831"/>
      <c r="C212" s="831"/>
      <c r="D212" s="831" t="s">
        <v>1329</v>
      </c>
      <c r="E212" s="889">
        <f>E213+E243+E299+E295</f>
        <v>53302.86</v>
      </c>
      <c r="F212" s="889">
        <f>F213+F243+F299+F295</f>
        <v>53302.86</v>
      </c>
      <c r="G212" s="889">
        <f>G213+G243+G299+G295</f>
        <v>0</v>
      </c>
      <c r="H212" s="889">
        <f>H213+H243+H299+H295</f>
        <v>0</v>
      </c>
      <c r="I212" s="909">
        <f>I213+I243+I299+I295</f>
        <v>0</v>
      </c>
    </row>
    <row r="213" spans="1:9" ht="12">
      <c r="A213" s="910" t="s">
        <v>756</v>
      </c>
      <c r="B213" s="827"/>
      <c r="C213" s="828"/>
      <c r="D213" s="829" t="s">
        <v>1330</v>
      </c>
      <c r="E213" s="889">
        <f>E214+E262</f>
        <v>41965.43</v>
      </c>
      <c r="F213" s="889">
        <f>F214+F262</f>
        <v>41965.43</v>
      </c>
      <c r="G213" s="889">
        <f>G214+G262</f>
        <v>0</v>
      </c>
      <c r="H213" s="889">
        <f>H214+H262</f>
        <v>0</v>
      </c>
      <c r="I213" s="909">
        <f>I214+I262</f>
        <v>0</v>
      </c>
    </row>
    <row r="214" spans="1:9" ht="12">
      <c r="A214" s="908" t="s">
        <v>757</v>
      </c>
      <c r="B214" s="832"/>
      <c r="C214" s="832"/>
      <c r="D214" s="829" t="s">
        <v>1331</v>
      </c>
      <c r="E214" s="889">
        <f>E215+E231+E242+E259</f>
        <v>46528</v>
      </c>
      <c r="F214" s="889">
        <f>F215+F231+F242+F259</f>
        <v>46528</v>
      </c>
      <c r="G214" s="889">
        <f>G215+G231+G242+G259</f>
        <v>0</v>
      </c>
      <c r="H214" s="889">
        <f>H215+H231+H242+H259</f>
        <v>0</v>
      </c>
      <c r="I214" s="909">
        <f>I215+I231+I242+I259</f>
        <v>0</v>
      </c>
    </row>
    <row r="215" spans="1:9" ht="12">
      <c r="A215" s="908" t="s">
        <v>758</v>
      </c>
      <c r="B215" s="832"/>
      <c r="C215" s="832"/>
      <c r="D215" s="829" t="s">
        <v>1332</v>
      </c>
      <c r="E215" s="889">
        <f>E216+E219+E226</f>
        <v>16530</v>
      </c>
      <c r="F215" s="889">
        <f>F216+F219+F226</f>
        <v>16530</v>
      </c>
      <c r="G215" s="889">
        <f>G216+G219+G226</f>
        <v>0</v>
      </c>
      <c r="H215" s="889">
        <f>H216+H219+H226</f>
        <v>0</v>
      </c>
      <c r="I215" s="909">
        <f>I216+I219+I226</f>
        <v>0</v>
      </c>
    </row>
    <row r="216" spans="1:9" ht="12">
      <c r="A216" s="998" t="s">
        <v>769</v>
      </c>
      <c r="B216" s="993"/>
      <c r="C216" s="993"/>
      <c r="D216" s="834" t="s">
        <v>1333</v>
      </c>
      <c r="E216" s="889"/>
      <c r="F216" s="889"/>
      <c r="G216" s="889"/>
      <c r="H216" s="889"/>
      <c r="I216" s="909"/>
    </row>
    <row r="217" spans="1:9" ht="12">
      <c r="A217" s="911" t="s">
        <v>1934</v>
      </c>
      <c r="B217" s="836"/>
      <c r="C217" s="832"/>
      <c r="D217" s="837" t="s">
        <v>799</v>
      </c>
      <c r="E217" s="830">
        <f>E218</f>
        <v>0</v>
      </c>
      <c r="F217" s="830">
        <f>F218</f>
        <v>0</v>
      </c>
      <c r="G217" s="830">
        <f>G218</f>
        <v>0</v>
      </c>
      <c r="H217" s="830">
        <f>H218</f>
        <v>0</v>
      </c>
      <c r="I217" s="912">
        <f>I218</f>
        <v>0</v>
      </c>
    </row>
    <row r="218" spans="1:9" ht="12">
      <c r="A218" s="911"/>
      <c r="B218" s="832" t="s">
        <v>1017</v>
      </c>
      <c r="C218" s="836"/>
      <c r="D218" s="837" t="s">
        <v>1662</v>
      </c>
      <c r="E218" s="889"/>
      <c r="F218" s="889"/>
      <c r="G218" s="889"/>
      <c r="H218" s="889"/>
      <c r="I218" s="909"/>
    </row>
    <row r="219" spans="1:9" ht="12">
      <c r="A219" s="997" t="s">
        <v>1692</v>
      </c>
      <c r="B219" s="967"/>
      <c r="C219" s="967"/>
      <c r="D219" s="834" t="s">
        <v>1334</v>
      </c>
      <c r="E219" s="889">
        <f>E220+E223</f>
        <v>16530</v>
      </c>
      <c r="F219" s="889">
        <f>F220+F223</f>
        <v>16530</v>
      </c>
      <c r="G219" s="889">
        <f>G220+G223</f>
        <v>0</v>
      </c>
      <c r="H219" s="889">
        <f>H220+H223</f>
        <v>0</v>
      </c>
      <c r="I219" s="909">
        <f>I220+I223</f>
        <v>0</v>
      </c>
    </row>
    <row r="220" spans="1:9" ht="12">
      <c r="A220" s="911" t="s">
        <v>1992</v>
      </c>
      <c r="B220" s="835"/>
      <c r="C220" s="832"/>
      <c r="D220" s="837" t="s">
        <v>770</v>
      </c>
      <c r="E220" s="830">
        <f>E221+E222</f>
        <v>240</v>
      </c>
      <c r="F220" s="842">
        <f>E220</f>
        <v>240</v>
      </c>
      <c r="G220" s="830"/>
      <c r="H220" s="830"/>
      <c r="I220" s="912"/>
    </row>
    <row r="221" spans="1:9" ht="12">
      <c r="A221" s="911"/>
      <c r="B221" s="838" t="s">
        <v>1990</v>
      </c>
      <c r="C221" s="832"/>
      <c r="D221" s="837" t="s">
        <v>1991</v>
      </c>
      <c r="E221" s="889"/>
      <c r="F221" s="842">
        <f>E221</f>
        <v>0</v>
      </c>
      <c r="G221" s="889"/>
      <c r="H221" s="889"/>
      <c r="I221" s="909"/>
    </row>
    <row r="222" spans="1:9" ht="12">
      <c r="A222" s="913"/>
      <c r="B222" s="844" t="s">
        <v>458</v>
      </c>
      <c r="C222" s="844"/>
      <c r="D222" s="837" t="s">
        <v>1678</v>
      </c>
      <c r="E222" s="830">
        <v>240</v>
      </c>
      <c r="F222" s="842">
        <f>E222</f>
        <v>240</v>
      </c>
      <c r="G222" s="830"/>
      <c r="H222" s="830"/>
      <c r="I222" s="912"/>
    </row>
    <row r="223" spans="1:9" ht="12">
      <c r="A223" s="908" t="s">
        <v>1935</v>
      </c>
      <c r="B223" s="836"/>
      <c r="C223" s="843"/>
      <c r="D223" s="837" t="s">
        <v>800</v>
      </c>
      <c r="E223" s="830">
        <f>E224+E225</f>
        <v>16290</v>
      </c>
      <c r="F223" s="830">
        <f>F224+F225</f>
        <v>16290</v>
      </c>
      <c r="G223" s="830">
        <f>G224+G225</f>
        <v>0</v>
      </c>
      <c r="H223" s="830">
        <f>H224+H225</f>
        <v>0</v>
      </c>
      <c r="I223" s="912">
        <f>I224+I225</f>
        <v>0</v>
      </c>
    </row>
    <row r="224" spans="1:9" ht="12">
      <c r="A224" s="908"/>
      <c r="B224" s="844" t="s">
        <v>1945</v>
      </c>
      <c r="C224" s="836"/>
      <c r="D224" s="837" t="s">
        <v>1946</v>
      </c>
      <c r="E224" s="830">
        <v>13158</v>
      </c>
      <c r="F224" s="842">
        <f>E224</f>
        <v>13158</v>
      </c>
      <c r="G224" s="830"/>
      <c r="H224" s="830"/>
      <c r="I224" s="912"/>
    </row>
    <row r="225" spans="1:9" ht="12">
      <c r="A225" s="908"/>
      <c r="B225" s="974" t="s">
        <v>1936</v>
      </c>
      <c r="C225" s="974"/>
      <c r="D225" s="837" t="s">
        <v>102</v>
      </c>
      <c r="E225" s="830">
        <v>3132</v>
      </c>
      <c r="F225" s="842">
        <f>E225</f>
        <v>3132</v>
      </c>
      <c r="G225" s="830"/>
      <c r="H225" s="830"/>
      <c r="I225" s="912"/>
    </row>
    <row r="226" spans="1:9" ht="12">
      <c r="A226" s="908" t="s">
        <v>771</v>
      </c>
      <c r="B226" s="832"/>
      <c r="C226" s="843"/>
      <c r="D226" s="845" t="s">
        <v>1335</v>
      </c>
      <c r="E226" s="889">
        <f>E227</f>
        <v>0</v>
      </c>
      <c r="F226" s="889">
        <f>F227</f>
        <v>0</v>
      </c>
      <c r="G226" s="889">
        <f aca="true" t="shared" si="2" ref="G226:I227">G227</f>
        <v>0</v>
      </c>
      <c r="H226" s="889">
        <f t="shared" si="2"/>
        <v>0</v>
      </c>
      <c r="I226" s="909">
        <f t="shared" si="2"/>
        <v>0</v>
      </c>
    </row>
    <row r="227" spans="1:9" ht="12">
      <c r="A227" s="911" t="s">
        <v>1937</v>
      </c>
      <c r="B227" s="836"/>
      <c r="C227" s="832"/>
      <c r="D227" s="837" t="s">
        <v>801</v>
      </c>
      <c r="E227" s="830">
        <f>E228</f>
        <v>0</v>
      </c>
      <c r="F227" s="830">
        <f>F228</f>
        <v>0</v>
      </c>
      <c r="G227" s="830">
        <f t="shared" si="2"/>
        <v>0</v>
      </c>
      <c r="H227" s="830">
        <f t="shared" si="2"/>
        <v>0</v>
      </c>
      <c r="I227" s="912">
        <f t="shared" si="2"/>
        <v>0</v>
      </c>
    </row>
    <row r="228" spans="1:9" ht="12">
      <c r="A228" s="908"/>
      <c r="B228" s="844" t="s">
        <v>1740</v>
      </c>
      <c r="C228" s="836"/>
      <c r="D228" s="837" t="s">
        <v>1744</v>
      </c>
      <c r="E228" s="889"/>
      <c r="F228" s="889"/>
      <c r="G228" s="889"/>
      <c r="H228" s="889"/>
      <c r="I228" s="909"/>
    </row>
    <row r="229" spans="1:9" ht="12">
      <c r="A229" s="908" t="s">
        <v>741</v>
      </c>
      <c r="B229" s="844"/>
      <c r="C229" s="836"/>
      <c r="D229" s="846" t="s">
        <v>742</v>
      </c>
      <c r="E229" s="830">
        <f>E230</f>
        <v>0</v>
      </c>
      <c r="F229" s="830">
        <f>F230</f>
        <v>0</v>
      </c>
      <c r="G229" s="830">
        <f>G230</f>
        <v>0</v>
      </c>
      <c r="H229" s="830">
        <f>H230</f>
        <v>0</v>
      </c>
      <c r="I229" s="912">
        <f>I230</f>
        <v>0</v>
      </c>
    </row>
    <row r="230" spans="1:9" ht="12">
      <c r="A230" s="908"/>
      <c r="B230" s="844" t="s">
        <v>743</v>
      </c>
      <c r="C230" s="836"/>
      <c r="D230" s="846" t="s">
        <v>744</v>
      </c>
      <c r="E230" s="889"/>
      <c r="F230" s="889"/>
      <c r="G230" s="889"/>
      <c r="H230" s="889"/>
      <c r="I230" s="909"/>
    </row>
    <row r="231" spans="1:9" ht="12">
      <c r="A231" s="908" t="s">
        <v>772</v>
      </c>
      <c r="B231" s="832"/>
      <c r="C231" s="843"/>
      <c r="D231" s="845" t="s">
        <v>1661</v>
      </c>
      <c r="E231" s="889">
        <f>E232</f>
        <v>6900</v>
      </c>
      <c r="F231" s="889">
        <f>F232</f>
        <v>6900</v>
      </c>
      <c r="G231" s="889">
        <f>G232</f>
        <v>0</v>
      </c>
      <c r="H231" s="889">
        <f>H232</f>
        <v>0</v>
      </c>
      <c r="I231" s="909">
        <f>I232</f>
        <v>0</v>
      </c>
    </row>
    <row r="232" spans="1:9" ht="12">
      <c r="A232" s="908" t="s">
        <v>1938</v>
      </c>
      <c r="B232" s="836"/>
      <c r="C232" s="832"/>
      <c r="D232" s="829" t="s">
        <v>1947</v>
      </c>
      <c r="E232" s="830">
        <f>E233+E236+E240+E241</f>
        <v>6900</v>
      </c>
      <c r="F232" s="830">
        <f>F233+F236+F240+F241</f>
        <v>6900</v>
      </c>
      <c r="G232" s="830">
        <f>G233+G236+G240+G241</f>
        <v>0</v>
      </c>
      <c r="H232" s="830">
        <f>H233+H236+H240+H241</f>
        <v>0</v>
      </c>
      <c r="I232" s="912">
        <f>I233+I236+I240+I241</f>
        <v>0</v>
      </c>
    </row>
    <row r="233" spans="1:9" ht="12">
      <c r="A233" s="914"/>
      <c r="B233" s="844" t="s">
        <v>1358</v>
      </c>
      <c r="C233" s="836"/>
      <c r="D233" s="829" t="s">
        <v>642</v>
      </c>
      <c r="E233" s="830">
        <f>E234+E235</f>
        <v>5200</v>
      </c>
      <c r="F233" s="830">
        <f>F234+F235</f>
        <v>5200</v>
      </c>
      <c r="G233" s="830">
        <f>G234+G235</f>
        <v>0</v>
      </c>
      <c r="H233" s="830">
        <f>H234+H235</f>
        <v>0</v>
      </c>
      <c r="I233" s="912">
        <f>I234+I235</f>
        <v>0</v>
      </c>
    </row>
    <row r="234" spans="1:9" ht="12">
      <c r="A234" s="914"/>
      <c r="B234" s="844"/>
      <c r="C234" s="836" t="s">
        <v>1789</v>
      </c>
      <c r="D234" s="848" t="s">
        <v>265</v>
      </c>
      <c r="E234" s="830">
        <v>2000</v>
      </c>
      <c r="F234" s="842">
        <f>E234</f>
        <v>2000</v>
      </c>
      <c r="G234" s="830"/>
      <c r="H234" s="830"/>
      <c r="I234" s="912"/>
    </row>
    <row r="235" spans="1:9" ht="12">
      <c r="A235" s="914"/>
      <c r="B235" s="844"/>
      <c r="C235" s="836" t="s">
        <v>1939</v>
      </c>
      <c r="D235" s="848" t="s">
        <v>264</v>
      </c>
      <c r="E235" s="830">
        <v>3200</v>
      </c>
      <c r="F235" s="842">
        <f>E235</f>
        <v>3200</v>
      </c>
      <c r="G235" s="830"/>
      <c r="H235" s="830"/>
      <c r="I235" s="912"/>
    </row>
    <row r="236" spans="1:9" ht="12">
      <c r="A236" s="914"/>
      <c r="B236" s="844" t="s">
        <v>1940</v>
      </c>
      <c r="C236" s="849"/>
      <c r="D236" s="829" t="s">
        <v>643</v>
      </c>
      <c r="E236" s="830">
        <f>E237+E238+E239</f>
        <v>1200</v>
      </c>
      <c r="F236" s="830">
        <f>F237+F238+F239</f>
        <v>1200</v>
      </c>
      <c r="G236" s="830">
        <f>G237+G238+G239</f>
        <v>0</v>
      </c>
      <c r="H236" s="830">
        <f>H237+H238+H239</f>
        <v>0</v>
      </c>
      <c r="I236" s="912">
        <f>I237+I238+I239</f>
        <v>0</v>
      </c>
    </row>
    <row r="237" spans="1:9" ht="12">
      <c r="A237" s="914"/>
      <c r="B237" s="844"/>
      <c r="C237" s="836" t="s">
        <v>1790</v>
      </c>
      <c r="D237" s="848" t="s">
        <v>263</v>
      </c>
      <c r="E237" s="830">
        <v>650</v>
      </c>
      <c r="F237" s="842">
        <f>E237</f>
        <v>650</v>
      </c>
      <c r="G237" s="830"/>
      <c r="H237" s="830"/>
      <c r="I237" s="912"/>
    </row>
    <row r="238" spans="1:9" ht="12">
      <c r="A238" s="914"/>
      <c r="B238" s="844"/>
      <c r="C238" s="836" t="s">
        <v>1682</v>
      </c>
      <c r="D238" s="848" t="s">
        <v>262</v>
      </c>
      <c r="E238" s="830">
        <v>550</v>
      </c>
      <c r="F238" s="842">
        <f>E238</f>
        <v>550</v>
      </c>
      <c r="G238" s="830"/>
      <c r="H238" s="830"/>
      <c r="I238" s="912"/>
    </row>
    <row r="239" spans="1:9" ht="12">
      <c r="A239" s="914"/>
      <c r="B239" s="844"/>
      <c r="C239" s="836" t="s">
        <v>1720</v>
      </c>
      <c r="D239" s="848" t="s">
        <v>261</v>
      </c>
      <c r="E239" s="889"/>
      <c r="F239" s="842">
        <f>E239</f>
        <v>0</v>
      </c>
      <c r="G239" s="889"/>
      <c r="H239" s="889"/>
      <c r="I239" s="909"/>
    </row>
    <row r="240" spans="1:9" ht="12">
      <c r="A240" s="914"/>
      <c r="B240" s="844" t="s">
        <v>1989</v>
      </c>
      <c r="C240" s="836"/>
      <c r="D240" s="829" t="s">
        <v>644</v>
      </c>
      <c r="E240" s="830">
        <v>500</v>
      </c>
      <c r="F240" s="842">
        <f>E240</f>
        <v>500</v>
      </c>
      <c r="G240" s="830"/>
      <c r="H240" s="830"/>
      <c r="I240" s="912"/>
    </row>
    <row r="241" spans="1:9" ht="12">
      <c r="A241" s="914"/>
      <c r="B241" s="832" t="s">
        <v>1741</v>
      </c>
      <c r="C241" s="836"/>
      <c r="D241" s="829" t="s">
        <v>95</v>
      </c>
      <c r="E241" s="889"/>
      <c r="F241" s="889"/>
      <c r="G241" s="889"/>
      <c r="H241" s="889"/>
      <c r="I241" s="909"/>
    </row>
    <row r="242" spans="1:9" ht="12">
      <c r="A242" s="908" t="s">
        <v>773</v>
      </c>
      <c r="B242" s="832"/>
      <c r="C242" s="843"/>
      <c r="D242" s="845" t="s">
        <v>1663</v>
      </c>
      <c r="E242" s="889">
        <f>E243+E248+E250+E253</f>
        <v>22898</v>
      </c>
      <c r="F242" s="889">
        <f>F243+F248+F250+F253</f>
        <v>22898</v>
      </c>
      <c r="G242" s="889">
        <f>G243+G248+G250+G253</f>
        <v>0</v>
      </c>
      <c r="H242" s="889">
        <f>H243+H248+H250+H253</f>
        <v>0</v>
      </c>
      <c r="I242" s="909">
        <f>I243+I248+I250+I253</f>
        <v>0</v>
      </c>
    </row>
    <row r="243" spans="1:9" ht="12">
      <c r="A243" s="996" t="s">
        <v>720</v>
      </c>
      <c r="B243" s="969"/>
      <c r="C243" s="969"/>
      <c r="D243" s="829" t="s">
        <v>804</v>
      </c>
      <c r="E243" s="830">
        <f>E244+E245+E246+E247</f>
        <v>20246</v>
      </c>
      <c r="F243" s="830">
        <f>F244+F245+F246+F247</f>
        <v>20246</v>
      </c>
      <c r="G243" s="830">
        <f>G244+G245+G246+G247</f>
        <v>0</v>
      </c>
      <c r="H243" s="830">
        <f>H244+H245+H246+H247</f>
        <v>0</v>
      </c>
      <c r="I243" s="912">
        <f>I244+I245+I246+I247</f>
        <v>0</v>
      </c>
    </row>
    <row r="244" spans="1:9" ht="12">
      <c r="A244" s="914"/>
      <c r="B244" s="968" t="s">
        <v>1671</v>
      </c>
      <c r="C244" s="968"/>
      <c r="D244" s="829" t="s">
        <v>805</v>
      </c>
      <c r="E244" s="889"/>
      <c r="F244" s="889"/>
      <c r="G244" s="889"/>
      <c r="H244" s="889"/>
      <c r="I244" s="909"/>
    </row>
    <row r="245" spans="1:9" ht="12">
      <c r="A245" s="914"/>
      <c r="B245" s="968" t="s">
        <v>1672</v>
      </c>
      <c r="C245" s="968"/>
      <c r="D245" s="829" t="s">
        <v>806</v>
      </c>
      <c r="E245" s="830">
        <v>19560</v>
      </c>
      <c r="F245" s="842">
        <f>E245</f>
        <v>19560</v>
      </c>
      <c r="G245" s="830"/>
      <c r="H245" s="830"/>
      <c r="I245" s="912"/>
    </row>
    <row r="246" spans="1:9" ht="12">
      <c r="A246" s="914"/>
      <c r="B246" s="836" t="s">
        <v>1742</v>
      </c>
      <c r="C246" s="836"/>
      <c r="D246" s="829" t="s">
        <v>103</v>
      </c>
      <c r="E246" s="830"/>
      <c r="F246" s="842">
        <f>E246</f>
        <v>0</v>
      </c>
      <c r="G246" s="830"/>
      <c r="H246" s="830"/>
      <c r="I246" s="912"/>
    </row>
    <row r="247" spans="1:9" ht="12">
      <c r="A247" s="914"/>
      <c r="B247" s="836" t="s">
        <v>1743</v>
      </c>
      <c r="C247" s="836"/>
      <c r="D247" s="829" t="s">
        <v>104</v>
      </c>
      <c r="E247" s="830">
        <v>686</v>
      </c>
      <c r="F247" s="842">
        <f>E247</f>
        <v>686</v>
      </c>
      <c r="G247" s="830"/>
      <c r="H247" s="830"/>
      <c r="I247" s="912"/>
    </row>
    <row r="248" spans="1:9" ht="12">
      <c r="A248" s="911" t="s">
        <v>1673</v>
      </c>
      <c r="B248" s="836"/>
      <c r="C248" s="851"/>
      <c r="D248" s="837" t="s">
        <v>807</v>
      </c>
      <c r="E248" s="830">
        <f>E249</f>
        <v>100</v>
      </c>
      <c r="F248" s="830">
        <f>F249</f>
        <v>100</v>
      </c>
      <c r="G248" s="830">
        <f>G249</f>
        <v>0</v>
      </c>
      <c r="H248" s="830">
        <f>H249</f>
        <v>0</v>
      </c>
      <c r="I248" s="912">
        <f>I249</f>
        <v>0</v>
      </c>
    </row>
    <row r="249" spans="1:9" ht="12">
      <c r="A249" s="913"/>
      <c r="B249" s="832" t="s">
        <v>803</v>
      </c>
      <c r="C249" s="836"/>
      <c r="D249" s="852" t="s">
        <v>808</v>
      </c>
      <c r="E249" s="830">
        <v>100</v>
      </c>
      <c r="F249" s="842">
        <f>E249</f>
        <v>100</v>
      </c>
      <c r="G249" s="830"/>
      <c r="H249" s="830"/>
      <c r="I249" s="912"/>
    </row>
    <row r="250" spans="1:9" ht="12">
      <c r="A250" s="914" t="s">
        <v>1674</v>
      </c>
      <c r="B250" s="836"/>
      <c r="C250" s="843"/>
      <c r="D250" s="837" t="s">
        <v>802</v>
      </c>
      <c r="E250" s="830">
        <f>E251+E252</f>
        <v>20</v>
      </c>
      <c r="F250" s="830">
        <f>F251+F252</f>
        <v>20</v>
      </c>
      <c r="G250" s="830">
        <f>G251+G252</f>
        <v>0</v>
      </c>
      <c r="H250" s="830">
        <f>H251+H252</f>
        <v>0</v>
      </c>
      <c r="I250" s="912">
        <f>I251+I252</f>
        <v>0</v>
      </c>
    </row>
    <row r="251" spans="1:9" ht="12">
      <c r="A251" s="914"/>
      <c r="B251" s="844" t="s">
        <v>809</v>
      </c>
      <c r="C251" s="836"/>
      <c r="D251" s="837" t="s">
        <v>811</v>
      </c>
      <c r="E251" s="830">
        <v>3</v>
      </c>
      <c r="F251" s="842">
        <f>E251</f>
        <v>3</v>
      </c>
      <c r="G251" s="830"/>
      <c r="H251" s="830"/>
      <c r="I251" s="912"/>
    </row>
    <row r="252" spans="1:9" ht="12">
      <c r="A252" s="914"/>
      <c r="B252" s="853" t="s">
        <v>810</v>
      </c>
      <c r="C252" s="836"/>
      <c r="D252" s="837" t="s">
        <v>812</v>
      </c>
      <c r="E252" s="830">
        <v>17</v>
      </c>
      <c r="F252" s="842">
        <f>E252</f>
        <v>17</v>
      </c>
      <c r="G252" s="830"/>
      <c r="H252" s="830"/>
      <c r="I252" s="912"/>
    </row>
    <row r="253" spans="1:9" ht="12">
      <c r="A253" s="997" t="s">
        <v>1675</v>
      </c>
      <c r="B253" s="967"/>
      <c r="C253" s="967"/>
      <c r="D253" s="837" t="s">
        <v>813</v>
      </c>
      <c r="E253" s="830">
        <f>E254+E257+E258</f>
        <v>2532</v>
      </c>
      <c r="F253" s="830">
        <f>F254+F257+F258</f>
        <v>2532</v>
      </c>
      <c r="G253" s="830">
        <f>G254+G257+G258</f>
        <v>0</v>
      </c>
      <c r="H253" s="830">
        <f>H254+H257+H258</f>
        <v>0</v>
      </c>
      <c r="I253" s="912">
        <f>I254+I257+I258</f>
        <v>0</v>
      </c>
    </row>
    <row r="254" spans="1:9" ht="12">
      <c r="A254" s="914"/>
      <c r="B254" s="844" t="s">
        <v>1676</v>
      </c>
      <c r="C254" s="849"/>
      <c r="D254" s="837" t="s">
        <v>814</v>
      </c>
      <c r="E254" s="830">
        <f>E255+E256</f>
        <v>1900</v>
      </c>
      <c r="F254" s="830">
        <f>F255+F256</f>
        <v>1900</v>
      </c>
      <c r="G254" s="830">
        <f>G255+G256</f>
        <v>0</v>
      </c>
      <c r="H254" s="830">
        <f>H255+H256</f>
        <v>0</v>
      </c>
      <c r="I254" s="912">
        <f>I255+I256</f>
        <v>0</v>
      </c>
    </row>
    <row r="255" spans="1:9" ht="12">
      <c r="A255" s="914"/>
      <c r="B255" s="855"/>
      <c r="C255" s="836" t="s">
        <v>1683</v>
      </c>
      <c r="D255" s="856" t="s">
        <v>1721</v>
      </c>
      <c r="E255" s="830">
        <v>1100</v>
      </c>
      <c r="F255" s="842">
        <f>E255</f>
        <v>1100</v>
      </c>
      <c r="G255" s="830"/>
      <c r="H255" s="830"/>
      <c r="I255" s="912"/>
    </row>
    <row r="256" spans="1:9" ht="12">
      <c r="A256" s="914"/>
      <c r="B256" s="855"/>
      <c r="C256" s="836" t="s">
        <v>1684</v>
      </c>
      <c r="D256" s="856" t="s">
        <v>1722</v>
      </c>
      <c r="E256" s="830">
        <v>800</v>
      </c>
      <c r="F256" s="842">
        <f>E256</f>
        <v>800</v>
      </c>
      <c r="G256" s="830"/>
      <c r="H256" s="830"/>
      <c r="I256" s="912"/>
    </row>
    <row r="257" spans="1:9" ht="12">
      <c r="A257" s="914"/>
      <c r="B257" s="844" t="s">
        <v>1746</v>
      </c>
      <c r="C257" s="836"/>
      <c r="D257" s="837" t="s">
        <v>815</v>
      </c>
      <c r="E257" s="830">
        <v>632</v>
      </c>
      <c r="F257" s="842">
        <f>E257</f>
        <v>632</v>
      </c>
      <c r="G257" s="830"/>
      <c r="H257" s="830"/>
      <c r="I257" s="912"/>
    </row>
    <row r="258" spans="1:9" ht="12">
      <c r="A258" s="914"/>
      <c r="B258" s="972" t="s">
        <v>1747</v>
      </c>
      <c r="C258" s="972"/>
      <c r="D258" s="837" t="s">
        <v>816</v>
      </c>
      <c r="E258" s="889"/>
      <c r="F258" s="889"/>
      <c r="G258" s="889"/>
      <c r="H258" s="889"/>
      <c r="I258" s="909"/>
    </row>
    <row r="259" spans="1:9" ht="12">
      <c r="A259" s="914" t="s">
        <v>774</v>
      </c>
      <c r="B259" s="853"/>
      <c r="C259" s="843"/>
      <c r="D259" s="845" t="s">
        <v>1664</v>
      </c>
      <c r="E259" s="889">
        <f>E260</f>
        <v>200</v>
      </c>
      <c r="F259" s="889">
        <f>F260</f>
        <v>200</v>
      </c>
      <c r="G259" s="889">
        <f aca="true" t="shared" si="3" ref="G259:I260">G260</f>
        <v>0</v>
      </c>
      <c r="H259" s="889">
        <f t="shared" si="3"/>
        <v>0</v>
      </c>
      <c r="I259" s="909">
        <f t="shared" si="3"/>
        <v>0</v>
      </c>
    </row>
    <row r="260" spans="1:9" ht="12">
      <c r="A260" s="914" t="s">
        <v>1677</v>
      </c>
      <c r="B260" s="836"/>
      <c r="C260" s="843"/>
      <c r="D260" s="837" t="s">
        <v>818</v>
      </c>
      <c r="E260" s="830">
        <f>E261</f>
        <v>200</v>
      </c>
      <c r="F260" s="830">
        <f>F261</f>
        <v>200</v>
      </c>
      <c r="G260" s="830">
        <f t="shared" si="3"/>
        <v>0</v>
      </c>
      <c r="H260" s="830">
        <f t="shared" si="3"/>
        <v>0</v>
      </c>
      <c r="I260" s="912">
        <f t="shared" si="3"/>
        <v>0</v>
      </c>
    </row>
    <row r="261" spans="1:9" ht="12">
      <c r="A261" s="914"/>
      <c r="B261" s="853" t="s">
        <v>817</v>
      </c>
      <c r="C261" s="836"/>
      <c r="D261" s="837" t="s">
        <v>819</v>
      </c>
      <c r="E261" s="830">
        <v>200</v>
      </c>
      <c r="F261" s="842">
        <f>E261</f>
        <v>200</v>
      </c>
      <c r="G261" s="830"/>
      <c r="H261" s="830"/>
      <c r="I261" s="912"/>
    </row>
    <row r="262" spans="1:9" ht="12">
      <c r="A262" s="908" t="s">
        <v>775</v>
      </c>
      <c r="B262" s="915"/>
      <c r="C262" s="832"/>
      <c r="D262" s="837" t="s">
        <v>1665</v>
      </c>
      <c r="E262" s="889">
        <f>E263+E272</f>
        <v>-4562.57</v>
      </c>
      <c r="F262" s="889">
        <f>F263+F272</f>
        <v>-4562.57</v>
      </c>
      <c r="G262" s="889">
        <f>G263+G272</f>
        <v>0</v>
      </c>
      <c r="H262" s="889">
        <f>H263+H272</f>
        <v>0</v>
      </c>
      <c r="I262" s="909">
        <f>I263+I272</f>
        <v>0</v>
      </c>
    </row>
    <row r="263" spans="1:9" ht="12">
      <c r="A263" s="911" t="s">
        <v>776</v>
      </c>
      <c r="B263" s="832"/>
      <c r="C263" s="843"/>
      <c r="D263" s="845" t="s">
        <v>1666</v>
      </c>
      <c r="E263" s="889">
        <f>E264+E270</f>
        <v>2703</v>
      </c>
      <c r="F263" s="889">
        <f>F264+F270</f>
        <v>2703</v>
      </c>
      <c r="G263" s="889">
        <f>G264+G270</f>
        <v>0</v>
      </c>
      <c r="H263" s="889">
        <f>H264+H270</f>
        <v>0</v>
      </c>
      <c r="I263" s="909">
        <f>I264+I270</f>
        <v>0</v>
      </c>
    </row>
    <row r="264" spans="1:9" ht="12">
      <c r="A264" s="911" t="s">
        <v>113</v>
      </c>
      <c r="B264" s="836"/>
      <c r="C264" s="843"/>
      <c r="D264" s="837" t="s">
        <v>1700</v>
      </c>
      <c r="E264" s="830">
        <f>E265+E266+E267+E269</f>
        <v>2703</v>
      </c>
      <c r="F264" s="830">
        <f>F265+F266+F267+F269</f>
        <v>2703</v>
      </c>
      <c r="G264" s="830">
        <f>G265+G266+G267+G269</f>
        <v>0</v>
      </c>
      <c r="H264" s="830">
        <f>H265+H266+H267+H269</f>
        <v>0</v>
      </c>
      <c r="I264" s="912">
        <f>I265+I266+I267+I269</f>
        <v>0</v>
      </c>
    </row>
    <row r="265" spans="1:9" ht="12">
      <c r="A265" s="914"/>
      <c r="B265" s="844" t="s">
        <v>777</v>
      </c>
      <c r="C265" s="869"/>
      <c r="D265" s="837" t="s">
        <v>1701</v>
      </c>
      <c r="E265" s="889"/>
      <c r="F265" s="889"/>
      <c r="G265" s="889"/>
      <c r="H265" s="889"/>
      <c r="I265" s="909"/>
    </row>
    <row r="266" spans="1:9" ht="12">
      <c r="A266" s="914"/>
      <c r="B266" s="844" t="s">
        <v>1748</v>
      </c>
      <c r="C266" s="836"/>
      <c r="D266" s="837" t="s">
        <v>823</v>
      </c>
      <c r="E266" s="830">
        <v>2643</v>
      </c>
      <c r="F266" s="842">
        <f>E266</f>
        <v>2643</v>
      </c>
      <c r="G266" s="830"/>
      <c r="H266" s="830"/>
      <c r="I266" s="912"/>
    </row>
    <row r="267" spans="1:9" ht="12">
      <c r="A267" s="908"/>
      <c r="B267" s="844" t="s">
        <v>255</v>
      </c>
      <c r="C267" s="836"/>
      <c r="D267" s="837" t="s">
        <v>824</v>
      </c>
      <c r="E267" s="830">
        <f>E268</f>
        <v>0</v>
      </c>
      <c r="F267" s="830">
        <f>F268</f>
        <v>0</v>
      </c>
      <c r="G267" s="830">
        <f>G268</f>
        <v>0</v>
      </c>
      <c r="H267" s="830">
        <f>H268</f>
        <v>0</v>
      </c>
      <c r="I267" s="912">
        <f>I268</f>
        <v>0</v>
      </c>
    </row>
    <row r="268" spans="1:9" ht="12">
      <c r="A268" s="908"/>
      <c r="B268" s="844"/>
      <c r="C268" s="836" t="s">
        <v>745</v>
      </c>
      <c r="D268" s="870" t="s">
        <v>746</v>
      </c>
      <c r="E268" s="889"/>
      <c r="F268" s="889"/>
      <c r="G268" s="889"/>
      <c r="H268" s="889"/>
      <c r="I268" s="909"/>
    </row>
    <row r="269" spans="1:9" ht="12">
      <c r="A269" s="908"/>
      <c r="B269" s="844" t="s">
        <v>822</v>
      </c>
      <c r="C269" s="836"/>
      <c r="D269" s="837" t="s">
        <v>825</v>
      </c>
      <c r="E269" s="889">
        <v>60</v>
      </c>
      <c r="F269" s="889">
        <v>60</v>
      </c>
      <c r="G269" s="889"/>
      <c r="H269" s="889"/>
      <c r="I269" s="909"/>
    </row>
    <row r="270" spans="1:9" ht="12">
      <c r="A270" s="908" t="s">
        <v>778</v>
      </c>
      <c r="B270" s="836"/>
      <c r="C270" s="832"/>
      <c r="D270" s="872" t="s">
        <v>752</v>
      </c>
      <c r="E270" s="830">
        <f>E271</f>
        <v>0</v>
      </c>
      <c r="F270" s="830">
        <f>F271</f>
        <v>0</v>
      </c>
      <c r="G270" s="830">
        <f>G271</f>
        <v>0</v>
      </c>
      <c r="H270" s="830">
        <f>H271</f>
        <v>0</v>
      </c>
      <c r="I270" s="912">
        <f>I271</f>
        <v>0</v>
      </c>
    </row>
    <row r="271" spans="1:9" ht="12">
      <c r="A271" s="908"/>
      <c r="B271" s="844" t="s">
        <v>751</v>
      </c>
      <c r="C271" s="836"/>
      <c r="D271" s="872" t="s">
        <v>753</v>
      </c>
      <c r="E271" s="889"/>
      <c r="F271" s="889"/>
      <c r="G271" s="889"/>
      <c r="H271" s="889"/>
      <c r="I271" s="909"/>
    </row>
    <row r="272" spans="1:9" ht="12">
      <c r="A272" s="908" t="s">
        <v>779</v>
      </c>
      <c r="B272" s="832"/>
      <c r="C272" s="832"/>
      <c r="D272" s="872" t="s">
        <v>1667</v>
      </c>
      <c r="E272" s="889">
        <f>E273+E281+E284+E289+E295</f>
        <v>-7265.57</v>
      </c>
      <c r="F272" s="889">
        <f>F273+F281+F284+F289+F295</f>
        <v>-7265.57</v>
      </c>
      <c r="G272" s="889">
        <f>G273+G281+G284+G289+G295</f>
        <v>0</v>
      </c>
      <c r="H272" s="889">
        <f>H273+H281+H284+H289+H295</f>
        <v>0</v>
      </c>
      <c r="I272" s="909">
        <f>I273+I281+I284+I289+I295</f>
        <v>0</v>
      </c>
    </row>
    <row r="273" spans="1:9" ht="12">
      <c r="A273" s="996" t="s">
        <v>251</v>
      </c>
      <c r="B273" s="969"/>
      <c r="C273" s="969"/>
      <c r="D273" s="874" t="s">
        <v>1703</v>
      </c>
      <c r="E273" s="830">
        <f>E274+E275+E276+E277+E278+E279+E280</f>
        <v>406</v>
      </c>
      <c r="F273" s="830">
        <f>F274+F275+F276+F277+F278+F279+F280</f>
        <v>406</v>
      </c>
      <c r="G273" s="830">
        <f>G274+G275+G276+G277+G278+G279+G280</f>
        <v>0</v>
      </c>
      <c r="H273" s="830">
        <f>H274+H275+H276+H277+H278+H279+H280</f>
        <v>0</v>
      </c>
      <c r="I273" s="912">
        <f>I274+I275+I276+I277+I278+I279+I280</f>
        <v>0</v>
      </c>
    </row>
    <row r="274" spans="1:9" ht="12">
      <c r="A274" s="914"/>
      <c r="B274" s="844" t="s">
        <v>1749</v>
      </c>
      <c r="C274" s="836"/>
      <c r="D274" s="874" t="s">
        <v>827</v>
      </c>
      <c r="E274" s="830">
        <v>381</v>
      </c>
      <c r="F274" s="842">
        <f>E274</f>
        <v>381</v>
      </c>
      <c r="G274" s="830"/>
      <c r="H274" s="830"/>
      <c r="I274" s="912"/>
    </row>
    <row r="275" spans="1:9" ht="12">
      <c r="A275" s="914"/>
      <c r="B275" s="844" t="s">
        <v>1750</v>
      </c>
      <c r="C275" s="836"/>
      <c r="D275" s="874" t="s">
        <v>828</v>
      </c>
      <c r="E275" s="830">
        <v>25</v>
      </c>
      <c r="F275" s="842">
        <f>E275</f>
        <v>25</v>
      </c>
      <c r="G275" s="830"/>
      <c r="H275" s="830"/>
      <c r="I275" s="912"/>
    </row>
    <row r="276" spans="1:9" ht="12">
      <c r="A276" s="914"/>
      <c r="B276" s="844" t="s">
        <v>1731</v>
      </c>
      <c r="C276" s="836"/>
      <c r="D276" s="874" t="s">
        <v>829</v>
      </c>
      <c r="E276" s="889"/>
      <c r="F276" s="889"/>
      <c r="G276" s="889"/>
      <c r="H276" s="889"/>
      <c r="I276" s="909"/>
    </row>
    <row r="277" spans="1:9" ht="12">
      <c r="A277" s="916"/>
      <c r="B277" s="844" t="s">
        <v>1732</v>
      </c>
      <c r="C277" s="836"/>
      <c r="D277" s="874" t="s">
        <v>830</v>
      </c>
      <c r="E277" s="889"/>
      <c r="F277" s="889"/>
      <c r="G277" s="889"/>
      <c r="H277" s="889"/>
      <c r="I277" s="909"/>
    </row>
    <row r="278" spans="1:9" ht="12">
      <c r="A278" s="917"/>
      <c r="B278" s="844" t="s">
        <v>754</v>
      </c>
      <c r="C278" s="836"/>
      <c r="D278" s="874" t="s">
        <v>105</v>
      </c>
      <c r="E278" s="889"/>
      <c r="F278" s="889"/>
      <c r="G278" s="889"/>
      <c r="H278" s="889"/>
      <c r="I278" s="909"/>
    </row>
    <row r="279" spans="1:9" ht="12">
      <c r="A279" s="917"/>
      <c r="B279" s="844" t="s">
        <v>1655</v>
      </c>
      <c r="C279" s="836"/>
      <c r="D279" s="874" t="s">
        <v>106</v>
      </c>
      <c r="E279" s="889"/>
      <c r="F279" s="889"/>
      <c r="G279" s="889"/>
      <c r="H279" s="889"/>
      <c r="I279" s="909"/>
    </row>
    <row r="280" spans="1:9" ht="12">
      <c r="A280" s="916"/>
      <c r="B280" s="844" t="s">
        <v>826</v>
      </c>
      <c r="C280" s="836"/>
      <c r="D280" s="874" t="s">
        <v>831</v>
      </c>
      <c r="E280" s="889"/>
      <c r="F280" s="889"/>
      <c r="G280" s="889"/>
      <c r="H280" s="889"/>
      <c r="I280" s="909"/>
    </row>
    <row r="281" spans="1:9" ht="12">
      <c r="A281" s="914" t="s">
        <v>780</v>
      </c>
      <c r="B281" s="836"/>
      <c r="C281" s="918"/>
      <c r="D281" s="874" t="s">
        <v>311</v>
      </c>
      <c r="E281" s="830">
        <f>E282+E283</f>
        <v>200</v>
      </c>
      <c r="F281" s="830">
        <f>F282+F283</f>
        <v>200</v>
      </c>
      <c r="G281" s="830">
        <f>G282+G283</f>
        <v>0</v>
      </c>
      <c r="H281" s="830">
        <f>H282+H283</f>
        <v>0</v>
      </c>
      <c r="I281" s="912">
        <f>I282+I283</f>
        <v>0</v>
      </c>
    </row>
    <row r="282" spans="1:9" ht="12">
      <c r="A282" s="914"/>
      <c r="B282" s="853" t="s">
        <v>312</v>
      </c>
      <c r="C282" s="836"/>
      <c r="D282" s="874" t="s">
        <v>314</v>
      </c>
      <c r="E282" s="830">
        <v>100</v>
      </c>
      <c r="F282" s="842">
        <f>E282</f>
        <v>100</v>
      </c>
      <c r="G282" s="830"/>
      <c r="H282" s="830"/>
      <c r="I282" s="912"/>
    </row>
    <row r="283" spans="1:9" ht="12">
      <c r="A283" s="916"/>
      <c r="B283" s="832" t="s">
        <v>313</v>
      </c>
      <c r="C283" s="836"/>
      <c r="D283" s="874" t="s">
        <v>315</v>
      </c>
      <c r="E283" s="830">
        <v>100</v>
      </c>
      <c r="F283" s="842">
        <f>E283</f>
        <v>100</v>
      </c>
      <c r="G283" s="830"/>
      <c r="H283" s="830"/>
      <c r="I283" s="912"/>
    </row>
    <row r="284" spans="1:9" ht="12">
      <c r="A284" s="914" t="s">
        <v>1055</v>
      </c>
      <c r="B284" s="836"/>
      <c r="C284" s="832"/>
      <c r="D284" s="874" t="s">
        <v>316</v>
      </c>
      <c r="E284" s="830">
        <f>E285+E286+E287+E288</f>
        <v>600</v>
      </c>
      <c r="F284" s="830">
        <f>F285+F286+F287+F288</f>
        <v>600</v>
      </c>
      <c r="G284" s="830">
        <f>G285+G286+G287+G288</f>
        <v>0</v>
      </c>
      <c r="H284" s="830">
        <f>H285+H286+H287+H288</f>
        <v>0</v>
      </c>
      <c r="I284" s="912">
        <f>I285+I286+I287+I288</f>
        <v>0</v>
      </c>
    </row>
    <row r="285" spans="1:9" ht="12">
      <c r="A285" s="914"/>
      <c r="B285" s="844" t="s">
        <v>1656</v>
      </c>
      <c r="C285" s="836"/>
      <c r="D285" s="874" t="s">
        <v>317</v>
      </c>
      <c r="E285" s="830">
        <v>600</v>
      </c>
      <c r="F285" s="842">
        <f>E285</f>
        <v>600</v>
      </c>
      <c r="G285" s="830"/>
      <c r="H285" s="830"/>
      <c r="I285" s="912"/>
    </row>
    <row r="286" spans="1:9" ht="12">
      <c r="A286" s="914"/>
      <c r="B286" s="992" t="s">
        <v>1710</v>
      </c>
      <c r="C286" s="992"/>
      <c r="D286" s="874" t="s">
        <v>1320</v>
      </c>
      <c r="E286" s="889"/>
      <c r="F286" s="889"/>
      <c r="G286" s="889"/>
      <c r="H286" s="889"/>
      <c r="I286" s="909"/>
    </row>
    <row r="287" spans="1:9" ht="12">
      <c r="A287" s="919"/>
      <c r="B287" s="972" t="s">
        <v>1730</v>
      </c>
      <c r="C287" s="972"/>
      <c r="D287" s="874" t="s">
        <v>1321</v>
      </c>
      <c r="E287" s="889"/>
      <c r="F287" s="889"/>
      <c r="G287" s="889"/>
      <c r="H287" s="889"/>
      <c r="I287" s="909"/>
    </row>
    <row r="288" spans="1:9" ht="12">
      <c r="A288" s="914"/>
      <c r="B288" s="832" t="s">
        <v>655</v>
      </c>
      <c r="C288" s="836"/>
      <c r="D288" s="874" t="s">
        <v>781</v>
      </c>
      <c r="E288" s="889"/>
      <c r="F288" s="889"/>
      <c r="G288" s="889"/>
      <c r="H288" s="889"/>
      <c r="I288" s="909"/>
    </row>
    <row r="289" spans="1:9" ht="12">
      <c r="A289" s="1003" t="s">
        <v>94</v>
      </c>
      <c r="B289" s="973"/>
      <c r="C289" s="973"/>
      <c r="D289" s="874" t="s">
        <v>318</v>
      </c>
      <c r="E289" s="830">
        <f>E290+E291+E292+E293+E294</f>
        <v>437</v>
      </c>
      <c r="F289" s="830">
        <f>F290+F291+F292+F293+F294</f>
        <v>437</v>
      </c>
      <c r="G289" s="830">
        <f>G290+G291+G292+G293+G294</f>
        <v>0</v>
      </c>
      <c r="H289" s="830">
        <f>H290+H291+H292+H293+H294</f>
        <v>0</v>
      </c>
      <c r="I289" s="912">
        <f>I290+I291+I292+I293+I294</f>
        <v>0</v>
      </c>
    </row>
    <row r="290" spans="1:9" ht="12">
      <c r="A290" s="914"/>
      <c r="B290" s="845" t="s">
        <v>114</v>
      </c>
      <c r="C290" s="844"/>
      <c r="D290" s="874" t="s">
        <v>115</v>
      </c>
      <c r="E290" s="889"/>
      <c r="F290" s="889"/>
      <c r="G290" s="889"/>
      <c r="H290" s="889"/>
      <c r="I290" s="909"/>
    </row>
    <row r="291" spans="1:9" ht="12">
      <c r="A291" s="914"/>
      <c r="B291" s="844" t="s">
        <v>656</v>
      </c>
      <c r="C291" s="845"/>
      <c r="D291" s="874" t="s">
        <v>1745</v>
      </c>
      <c r="E291" s="830">
        <v>7</v>
      </c>
      <c r="F291" s="842">
        <f>E291</f>
        <v>7</v>
      </c>
      <c r="G291" s="830"/>
      <c r="H291" s="830"/>
      <c r="I291" s="912"/>
    </row>
    <row r="292" spans="1:9" ht="12">
      <c r="A292" s="914"/>
      <c r="B292" s="971" t="s">
        <v>1053</v>
      </c>
      <c r="C292" s="971"/>
      <c r="D292" s="884" t="s">
        <v>1018</v>
      </c>
      <c r="E292" s="830">
        <v>100</v>
      </c>
      <c r="F292" s="842">
        <f>E292</f>
        <v>100</v>
      </c>
      <c r="G292" s="830"/>
      <c r="H292" s="830"/>
      <c r="I292" s="912"/>
    </row>
    <row r="293" spans="1:9" ht="12">
      <c r="A293" s="914"/>
      <c r="B293" s="975" t="s">
        <v>325</v>
      </c>
      <c r="C293" s="975"/>
      <c r="D293" s="852" t="s">
        <v>310</v>
      </c>
      <c r="E293" s="830"/>
      <c r="F293" s="830"/>
      <c r="G293" s="830"/>
      <c r="H293" s="830"/>
      <c r="I293" s="912"/>
    </row>
    <row r="294" spans="1:9" ht="12">
      <c r="A294" s="914"/>
      <c r="B294" s="844" t="s">
        <v>1327</v>
      </c>
      <c r="C294" s="845"/>
      <c r="D294" s="874" t="s">
        <v>319</v>
      </c>
      <c r="E294" s="830">
        <v>330</v>
      </c>
      <c r="F294" s="830">
        <f>E294</f>
        <v>330</v>
      </c>
      <c r="G294" s="830"/>
      <c r="H294" s="830"/>
      <c r="I294" s="912"/>
    </row>
    <row r="295" spans="1:9" ht="12">
      <c r="A295" s="914" t="s">
        <v>782</v>
      </c>
      <c r="B295" s="836"/>
      <c r="C295" s="832"/>
      <c r="D295" s="874" t="s">
        <v>1313</v>
      </c>
      <c r="E295" s="830">
        <f>E296+E297+E298</f>
        <v>-8908.57</v>
      </c>
      <c r="F295" s="830">
        <f>F296+F297+F298</f>
        <v>-8908.57</v>
      </c>
      <c r="G295" s="830">
        <f>G296+G297+G298</f>
        <v>0</v>
      </c>
      <c r="H295" s="830">
        <f>H296+H297+H298</f>
        <v>0</v>
      </c>
      <c r="I295" s="912">
        <f>I296+I297+I298</f>
        <v>0</v>
      </c>
    </row>
    <row r="296" spans="1:9" ht="12">
      <c r="A296" s="914"/>
      <c r="B296" s="844" t="s">
        <v>1716</v>
      </c>
      <c r="C296" s="836"/>
      <c r="D296" s="874" t="s">
        <v>1314</v>
      </c>
      <c r="E296" s="889"/>
      <c r="F296" s="889"/>
      <c r="G296" s="889"/>
      <c r="H296" s="889"/>
      <c r="I296" s="909"/>
    </row>
    <row r="297" spans="1:9" ht="12">
      <c r="A297" s="1002" t="s">
        <v>1236</v>
      </c>
      <c r="B297" s="990"/>
      <c r="C297" s="990"/>
      <c r="D297" s="885" t="s">
        <v>1237</v>
      </c>
      <c r="E297" s="842">
        <v>-8908.57</v>
      </c>
      <c r="F297" s="842">
        <f>E297</f>
        <v>-8908.57</v>
      </c>
      <c r="G297" s="842"/>
      <c r="H297" s="842"/>
      <c r="I297" s="920"/>
    </row>
    <row r="298" spans="1:9" ht="12">
      <c r="A298" s="914"/>
      <c r="B298" s="832" t="s">
        <v>766</v>
      </c>
      <c r="C298" s="836"/>
      <c r="D298" s="874" t="s">
        <v>1315</v>
      </c>
      <c r="E298" s="830"/>
      <c r="F298" s="889"/>
      <c r="G298" s="889"/>
      <c r="H298" s="889"/>
      <c r="I298" s="909"/>
    </row>
    <row r="299" spans="1:9" ht="12">
      <c r="A299" s="914" t="s">
        <v>784</v>
      </c>
      <c r="B299" s="853"/>
      <c r="C299" s="833"/>
      <c r="D299" s="874" t="s">
        <v>785</v>
      </c>
      <c r="E299" s="830"/>
      <c r="F299" s="830"/>
      <c r="G299" s="830"/>
      <c r="H299" s="830"/>
      <c r="I299" s="912"/>
    </row>
    <row r="300" spans="1:9" ht="12">
      <c r="A300" s="1003" t="s">
        <v>250</v>
      </c>
      <c r="B300" s="973"/>
      <c r="C300" s="973"/>
      <c r="D300" s="874" t="s">
        <v>269</v>
      </c>
      <c r="E300" s="830"/>
      <c r="F300" s="830"/>
      <c r="G300" s="830"/>
      <c r="H300" s="830"/>
      <c r="I300" s="912"/>
    </row>
    <row r="301" spans="1:9" ht="12">
      <c r="A301" s="914"/>
      <c r="B301" s="972" t="s">
        <v>101</v>
      </c>
      <c r="C301" s="972"/>
      <c r="D301" s="874" t="s">
        <v>320</v>
      </c>
      <c r="E301" s="830"/>
      <c r="F301" s="830"/>
      <c r="G301" s="830"/>
      <c r="H301" s="830"/>
      <c r="I301" s="912"/>
    </row>
    <row r="302" spans="1:9" ht="12">
      <c r="A302" s="914"/>
      <c r="B302" s="832" t="s">
        <v>1726</v>
      </c>
      <c r="C302" s="836"/>
      <c r="D302" s="874" t="s">
        <v>321</v>
      </c>
      <c r="E302" s="830"/>
      <c r="F302" s="830"/>
      <c r="G302" s="830"/>
      <c r="H302" s="830"/>
      <c r="I302" s="912"/>
    </row>
    <row r="303" spans="1:9" ht="12">
      <c r="A303" s="914"/>
      <c r="B303" s="832" t="s">
        <v>456</v>
      </c>
      <c r="C303" s="836"/>
      <c r="D303" s="874" t="s">
        <v>1728</v>
      </c>
      <c r="E303" s="830"/>
      <c r="F303" s="889"/>
      <c r="G303" s="889"/>
      <c r="H303" s="889"/>
      <c r="I303" s="909"/>
    </row>
    <row r="304" spans="1:9" ht="12">
      <c r="A304" s="914"/>
      <c r="B304" s="892" t="s">
        <v>763</v>
      </c>
      <c r="C304" s="893"/>
      <c r="D304" s="894" t="s">
        <v>1729</v>
      </c>
      <c r="E304" s="830"/>
      <c r="F304" s="889"/>
      <c r="G304" s="889"/>
      <c r="H304" s="889"/>
      <c r="I304" s="909"/>
    </row>
    <row r="305" spans="1:19" ht="12">
      <c r="A305" s="914"/>
      <c r="B305" s="832" t="s">
        <v>1727</v>
      </c>
      <c r="C305" s="836"/>
      <c r="D305" s="874" t="s">
        <v>755</v>
      </c>
      <c r="E305" s="830"/>
      <c r="F305" s="830"/>
      <c r="G305" s="830"/>
      <c r="H305" s="830"/>
      <c r="I305" s="912"/>
      <c r="J305" s="804"/>
      <c r="K305" s="804"/>
      <c r="L305" s="804"/>
      <c r="M305" s="804"/>
      <c r="N305" s="804"/>
      <c r="O305" s="804"/>
      <c r="P305" s="804"/>
      <c r="Q305" s="804"/>
      <c r="R305" s="804"/>
      <c r="S305" s="804"/>
    </row>
    <row r="306" spans="1:19" ht="12">
      <c r="A306" s="908" t="s">
        <v>786</v>
      </c>
      <c r="B306" s="832"/>
      <c r="C306" s="832"/>
      <c r="D306" s="874" t="s">
        <v>1712</v>
      </c>
      <c r="E306" s="830"/>
      <c r="F306" s="830"/>
      <c r="G306" s="830"/>
      <c r="H306" s="830"/>
      <c r="I306" s="912"/>
      <c r="J306" s="804"/>
      <c r="K306" s="804"/>
      <c r="L306" s="804"/>
      <c r="M306" s="804"/>
      <c r="N306" s="804"/>
      <c r="O306" s="804"/>
      <c r="P306" s="804"/>
      <c r="Q306" s="804"/>
      <c r="R306" s="804"/>
      <c r="S306" s="804"/>
    </row>
    <row r="307" spans="1:19" ht="12">
      <c r="A307" s="908" t="s">
        <v>1685</v>
      </c>
      <c r="B307" s="832"/>
      <c r="C307" s="843"/>
      <c r="D307" s="874" t="s">
        <v>1713</v>
      </c>
      <c r="E307" s="830"/>
      <c r="F307" s="830"/>
      <c r="G307" s="830"/>
      <c r="H307" s="830"/>
      <c r="I307" s="912"/>
      <c r="J307" s="804"/>
      <c r="K307" s="804"/>
      <c r="L307" s="804"/>
      <c r="M307" s="804"/>
      <c r="N307" s="804"/>
      <c r="O307" s="804"/>
      <c r="P307" s="804"/>
      <c r="Q307" s="804"/>
      <c r="R307" s="804"/>
      <c r="S307" s="804"/>
    </row>
    <row r="308" spans="1:19" ht="12">
      <c r="A308" s="908" t="s">
        <v>721</v>
      </c>
      <c r="B308" s="836"/>
      <c r="C308" s="833"/>
      <c r="D308" s="874" t="s">
        <v>270</v>
      </c>
      <c r="E308" s="830"/>
      <c r="F308" s="830"/>
      <c r="G308" s="830"/>
      <c r="H308" s="830"/>
      <c r="I308" s="912"/>
      <c r="J308" s="804"/>
      <c r="K308" s="804"/>
      <c r="L308" s="804"/>
      <c r="M308" s="804"/>
      <c r="N308" s="804"/>
      <c r="O308" s="804"/>
      <c r="P308" s="804"/>
      <c r="Q308" s="804"/>
      <c r="R308" s="804"/>
      <c r="S308" s="804"/>
    </row>
    <row r="309" spans="1:19" ht="12">
      <c r="A309" s="996" t="s">
        <v>1249</v>
      </c>
      <c r="B309" s="969"/>
      <c r="C309" s="969"/>
      <c r="D309" s="890" t="s">
        <v>379</v>
      </c>
      <c r="E309" s="830"/>
      <c r="F309" s="830"/>
      <c r="G309" s="830"/>
      <c r="H309" s="830"/>
      <c r="I309" s="912"/>
      <c r="J309" s="883"/>
      <c r="K309" s="883"/>
      <c r="L309" s="883"/>
      <c r="M309" s="883"/>
      <c r="N309" s="883"/>
      <c r="O309" s="883"/>
      <c r="P309" s="883"/>
      <c r="Q309" s="883"/>
      <c r="R309" s="883"/>
      <c r="S309" s="883"/>
    </row>
    <row r="310" spans="1:19" ht="12">
      <c r="A310" s="908"/>
      <c r="B310" s="844" t="s">
        <v>1348</v>
      </c>
      <c r="C310" s="836"/>
      <c r="D310" s="874" t="s">
        <v>1316</v>
      </c>
      <c r="E310" s="830"/>
      <c r="F310" s="830"/>
      <c r="G310" s="830"/>
      <c r="H310" s="830"/>
      <c r="I310" s="912"/>
      <c r="J310" s="804"/>
      <c r="K310" s="804"/>
      <c r="L310" s="804"/>
      <c r="M310" s="804"/>
      <c r="N310" s="804"/>
      <c r="O310" s="804"/>
      <c r="P310" s="804"/>
      <c r="Q310" s="804"/>
      <c r="R310" s="804"/>
      <c r="S310" s="804"/>
    </row>
    <row r="311" spans="1:19" ht="12">
      <c r="A311" s="908"/>
      <c r="B311" s="844" t="s">
        <v>765</v>
      </c>
      <c r="C311" s="836"/>
      <c r="D311" s="874" t="s">
        <v>1317</v>
      </c>
      <c r="E311" s="830"/>
      <c r="F311" s="889"/>
      <c r="G311" s="889"/>
      <c r="H311" s="889"/>
      <c r="I311" s="909"/>
      <c r="J311" s="804"/>
      <c r="K311" s="804"/>
      <c r="L311" s="804"/>
      <c r="M311" s="804"/>
      <c r="N311" s="804"/>
      <c r="O311" s="804"/>
      <c r="P311" s="804"/>
      <c r="Q311" s="804"/>
      <c r="R311" s="804"/>
      <c r="S311" s="804"/>
    </row>
    <row r="312" spans="1:19" ht="12">
      <c r="A312" s="908"/>
      <c r="B312" s="844" t="s">
        <v>1349</v>
      </c>
      <c r="C312" s="836"/>
      <c r="D312" s="874" t="s">
        <v>1318</v>
      </c>
      <c r="E312" s="830"/>
      <c r="F312" s="830"/>
      <c r="G312" s="830"/>
      <c r="H312" s="830"/>
      <c r="I312" s="912"/>
      <c r="J312" s="804"/>
      <c r="K312" s="804"/>
      <c r="L312" s="804"/>
      <c r="M312" s="804"/>
      <c r="N312" s="804"/>
      <c r="O312" s="804"/>
      <c r="P312" s="804"/>
      <c r="Q312" s="804"/>
      <c r="R312" s="804"/>
      <c r="S312" s="804"/>
    </row>
    <row r="313" spans="1:19" ht="12">
      <c r="A313" s="908"/>
      <c r="B313" s="844" t="s">
        <v>794</v>
      </c>
      <c r="C313" s="849"/>
      <c r="D313" s="874" t="s">
        <v>795</v>
      </c>
      <c r="E313" s="830"/>
      <c r="F313" s="830"/>
      <c r="G313" s="830"/>
      <c r="H313" s="830"/>
      <c r="I313" s="912"/>
      <c r="J313" s="804"/>
      <c r="K313" s="804"/>
      <c r="L313" s="804"/>
      <c r="M313" s="804"/>
      <c r="N313" s="804"/>
      <c r="O313" s="804"/>
      <c r="P313" s="804"/>
      <c r="Q313" s="804"/>
      <c r="R313" s="804"/>
      <c r="S313" s="804"/>
    </row>
    <row r="314" spans="1:19" ht="12">
      <c r="A314" s="908"/>
      <c r="B314" s="844" t="s">
        <v>796</v>
      </c>
      <c r="C314" s="849"/>
      <c r="D314" s="874" t="s">
        <v>797</v>
      </c>
      <c r="E314" s="830"/>
      <c r="F314" s="830"/>
      <c r="G314" s="830"/>
      <c r="H314" s="830"/>
      <c r="I314" s="912"/>
      <c r="J314" s="804"/>
      <c r="K314" s="804"/>
      <c r="L314" s="804"/>
      <c r="M314" s="804"/>
      <c r="N314" s="804"/>
      <c r="O314" s="804"/>
      <c r="P314" s="804"/>
      <c r="Q314" s="804"/>
      <c r="R314" s="804"/>
      <c r="S314" s="804"/>
    </row>
    <row r="315" spans="1:19" ht="12">
      <c r="A315" s="908"/>
      <c r="B315" s="972" t="s">
        <v>282</v>
      </c>
      <c r="C315" s="972"/>
      <c r="D315" s="874" t="s">
        <v>283</v>
      </c>
      <c r="E315" s="830"/>
      <c r="F315" s="830"/>
      <c r="G315" s="830"/>
      <c r="H315" s="830"/>
      <c r="I315" s="912"/>
      <c r="J315" s="804"/>
      <c r="K315" s="804"/>
      <c r="L315" s="804"/>
      <c r="M315" s="804"/>
      <c r="N315" s="804"/>
      <c r="O315" s="804"/>
      <c r="P315" s="804"/>
      <c r="Q315" s="804"/>
      <c r="R315" s="804"/>
      <c r="S315" s="804"/>
    </row>
    <row r="316" spans="1:19" ht="12">
      <c r="A316" s="908"/>
      <c r="B316" s="844" t="s">
        <v>284</v>
      </c>
      <c r="C316" s="849"/>
      <c r="D316" s="874" t="s">
        <v>285</v>
      </c>
      <c r="E316" s="830"/>
      <c r="F316" s="830"/>
      <c r="G316" s="830"/>
      <c r="H316" s="830"/>
      <c r="I316" s="912"/>
      <c r="J316" s="804"/>
      <c r="K316" s="804"/>
      <c r="L316" s="804"/>
      <c r="M316" s="804"/>
      <c r="N316" s="804"/>
      <c r="O316" s="804"/>
      <c r="P316" s="804"/>
      <c r="Q316" s="804"/>
      <c r="R316" s="804"/>
      <c r="S316" s="804"/>
    </row>
    <row r="317" spans="1:19" ht="12">
      <c r="A317" s="908"/>
      <c r="B317" s="844" t="s">
        <v>286</v>
      </c>
      <c r="C317" s="849"/>
      <c r="D317" s="874" t="s">
        <v>287</v>
      </c>
      <c r="E317" s="830"/>
      <c r="F317" s="830"/>
      <c r="G317" s="830"/>
      <c r="H317" s="830"/>
      <c r="I317" s="912"/>
      <c r="J317" s="804"/>
      <c r="K317" s="804"/>
      <c r="L317" s="804"/>
      <c r="M317" s="804"/>
      <c r="N317" s="804"/>
      <c r="O317" s="804"/>
      <c r="P317" s="804"/>
      <c r="Q317" s="804"/>
      <c r="R317" s="804"/>
      <c r="S317" s="804"/>
    </row>
    <row r="318" spans="1:19" ht="12">
      <c r="A318" s="908"/>
      <c r="B318" s="992" t="s">
        <v>120</v>
      </c>
      <c r="C318" s="992"/>
      <c r="D318" s="874" t="s">
        <v>121</v>
      </c>
      <c r="E318" s="830"/>
      <c r="F318" s="830"/>
      <c r="G318" s="830"/>
      <c r="H318" s="830"/>
      <c r="I318" s="912"/>
      <c r="J318" s="804"/>
      <c r="K318" s="804"/>
      <c r="L318" s="804"/>
      <c r="M318" s="804"/>
      <c r="N318" s="804"/>
      <c r="O318" s="804"/>
      <c r="P318" s="804"/>
      <c r="Q318" s="804"/>
      <c r="R318" s="804"/>
      <c r="S318" s="804"/>
    </row>
    <row r="319" spans="1:19" ht="12">
      <c r="A319" s="908"/>
      <c r="B319" s="974" t="s">
        <v>122</v>
      </c>
      <c r="C319" s="974"/>
      <c r="D319" s="874" t="s">
        <v>123</v>
      </c>
      <c r="E319" s="830"/>
      <c r="F319" s="830"/>
      <c r="G319" s="830"/>
      <c r="H319" s="830"/>
      <c r="I319" s="912"/>
      <c r="J319" s="804"/>
      <c r="K319" s="804"/>
      <c r="L319" s="804"/>
      <c r="M319" s="804"/>
      <c r="N319" s="804"/>
      <c r="O319" s="804"/>
      <c r="P319" s="804"/>
      <c r="Q319" s="804"/>
      <c r="R319" s="804"/>
      <c r="S319" s="804"/>
    </row>
    <row r="320" spans="1:19" ht="12">
      <c r="A320" s="908"/>
      <c r="B320" s="844" t="s">
        <v>1982</v>
      </c>
      <c r="C320" s="849"/>
      <c r="D320" s="874" t="s">
        <v>1983</v>
      </c>
      <c r="E320" s="830"/>
      <c r="F320" s="830"/>
      <c r="G320" s="830"/>
      <c r="H320" s="830"/>
      <c r="I320" s="912"/>
      <c r="J320" s="804"/>
      <c r="K320" s="804"/>
      <c r="L320" s="804"/>
      <c r="M320" s="804"/>
      <c r="N320" s="804"/>
      <c r="O320" s="804"/>
      <c r="P320" s="804"/>
      <c r="Q320" s="804"/>
      <c r="R320" s="804"/>
      <c r="S320" s="804"/>
    </row>
    <row r="321" spans="1:9" ht="12">
      <c r="A321" s="908"/>
      <c r="B321" s="844" t="s">
        <v>1020</v>
      </c>
      <c r="C321" s="849"/>
      <c r="D321" s="874" t="s">
        <v>1021</v>
      </c>
      <c r="E321" s="830"/>
      <c r="F321" s="830"/>
      <c r="G321" s="830"/>
      <c r="H321" s="830"/>
      <c r="I321" s="912"/>
    </row>
    <row r="322" spans="1:9" ht="12">
      <c r="A322" s="908"/>
      <c r="B322" s="844" t="s">
        <v>1022</v>
      </c>
      <c r="C322" s="849"/>
      <c r="D322" s="874" t="s">
        <v>1023</v>
      </c>
      <c r="E322" s="830"/>
      <c r="F322" s="830"/>
      <c r="G322" s="830"/>
      <c r="H322" s="830"/>
      <c r="I322" s="912"/>
    </row>
    <row r="323" spans="1:9" ht="12">
      <c r="A323" s="908"/>
      <c r="B323" s="972" t="s">
        <v>1024</v>
      </c>
      <c r="C323" s="972"/>
      <c r="D323" s="874" t="s">
        <v>1025</v>
      </c>
      <c r="E323" s="830"/>
      <c r="F323" s="830"/>
      <c r="G323" s="830"/>
      <c r="H323" s="830"/>
      <c r="I323" s="912"/>
    </row>
    <row r="324" spans="1:9" ht="12">
      <c r="A324" s="908"/>
      <c r="B324" s="974" t="s">
        <v>1242</v>
      </c>
      <c r="C324" s="974"/>
      <c r="D324" s="874" t="s">
        <v>1243</v>
      </c>
      <c r="E324" s="830"/>
      <c r="F324" s="830"/>
      <c r="G324" s="830"/>
      <c r="H324" s="830"/>
      <c r="I324" s="912"/>
    </row>
    <row r="325" spans="1:9" ht="12">
      <c r="A325" s="911" t="s">
        <v>1266</v>
      </c>
      <c r="B325" s="836"/>
      <c r="C325" s="832"/>
      <c r="D325" s="891" t="s">
        <v>1697</v>
      </c>
      <c r="E325" s="830"/>
      <c r="F325" s="830"/>
      <c r="G325" s="830"/>
      <c r="H325" s="830"/>
      <c r="I325" s="912"/>
    </row>
    <row r="326" spans="1:9" ht="12">
      <c r="A326" s="908"/>
      <c r="B326" s="844" t="s">
        <v>1267</v>
      </c>
      <c r="C326" s="836"/>
      <c r="D326" s="874" t="s">
        <v>1698</v>
      </c>
      <c r="E326" s="830"/>
      <c r="F326" s="830"/>
      <c r="G326" s="830"/>
      <c r="H326" s="830"/>
      <c r="I326" s="912"/>
    </row>
    <row r="327" spans="1:9" ht="12">
      <c r="A327" s="921"/>
      <c r="B327" s="972" t="s">
        <v>1268</v>
      </c>
      <c r="C327" s="972"/>
      <c r="D327" s="874" t="s">
        <v>1699</v>
      </c>
      <c r="E327" s="830"/>
      <c r="F327" s="830"/>
      <c r="G327" s="830"/>
      <c r="H327" s="830"/>
      <c r="I327" s="912"/>
    </row>
    <row r="328" spans="1:9" ht="12">
      <c r="A328" s="921"/>
      <c r="B328" s="972" t="s">
        <v>1709</v>
      </c>
      <c r="C328" s="972"/>
      <c r="D328" s="874" t="s">
        <v>1319</v>
      </c>
      <c r="E328" s="830"/>
      <c r="F328" s="830"/>
      <c r="G328" s="830"/>
      <c r="H328" s="830"/>
      <c r="I328" s="912"/>
    </row>
    <row r="329" spans="1:9" ht="12">
      <c r="A329" s="921"/>
      <c r="B329" s="972" t="s">
        <v>455</v>
      </c>
      <c r="C329" s="972"/>
      <c r="D329" s="874" t="s">
        <v>323</v>
      </c>
      <c r="E329" s="830"/>
      <c r="F329" s="922"/>
      <c r="G329" s="922"/>
      <c r="H329" s="922"/>
      <c r="I329" s="923"/>
    </row>
    <row r="330" spans="1:9" ht="12.75" thickBot="1">
      <c r="A330" s="1004"/>
      <c r="B330" s="1005"/>
      <c r="C330" s="1005"/>
      <c r="D330" s="924"/>
      <c r="E330" s="925"/>
      <c r="F330" s="926"/>
      <c r="G330" s="926"/>
      <c r="H330" s="926"/>
      <c r="I330" s="927"/>
    </row>
    <row r="331" spans="1:9" ht="12">
      <c r="A331" s="1006" t="s">
        <v>1250</v>
      </c>
      <c r="B331" s="1006"/>
      <c r="C331" s="1006"/>
      <c r="D331" s="928" t="s">
        <v>722</v>
      </c>
      <c r="E331" s="929">
        <v>8908.57</v>
      </c>
      <c r="F331" s="930">
        <f>E331</f>
        <v>8908.57</v>
      </c>
      <c r="G331" s="930"/>
      <c r="H331" s="930"/>
      <c r="I331" s="930"/>
    </row>
    <row r="332" spans="1:9" ht="12">
      <c r="A332" s="900" t="s">
        <v>1251</v>
      </c>
      <c r="B332" s="857"/>
      <c r="C332" s="901"/>
      <c r="D332" s="891" t="s">
        <v>1329</v>
      </c>
      <c r="E332" s="830"/>
      <c r="F332" s="889"/>
      <c r="G332" s="889"/>
      <c r="H332" s="889"/>
      <c r="I332" s="889"/>
    </row>
    <row r="333" spans="1:9" ht="12">
      <c r="A333" s="900" t="s">
        <v>1252</v>
      </c>
      <c r="B333" s="857"/>
      <c r="C333" s="901"/>
      <c r="D333" s="891" t="s">
        <v>1330</v>
      </c>
      <c r="E333" s="830"/>
      <c r="F333" s="889"/>
      <c r="G333" s="889"/>
      <c r="H333" s="889"/>
      <c r="I333" s="889"/>
    </row>
    <row r="334" spans="1:9" ht="12">
      <c r="A334" s="900" t="s">
        <v>1253</v>
      </c>
      <c r="B334" s="857"/>
      <c r="C334" s="901"/>
      <c r="D334" s="891" t="s">
        <v>1331</v>
      </c>
      <c r="E334" s="830"/>
      <c r="F334" s="889"/>
      <c r="G334" s="889"/>
      <c r="H334" s="889"/>
      <c r="I334" s="889"/>
    </row>
    <row r="335" spans="1:9" ht="12">
      <c r="A335" s="831" t="s">
        <v>724</v>
      </c>
      <c r="B335" s="832"/>
      <c r="C335" s="843"/>
      <c r="D335" s="845" t="s">
        <v>1663</v>
      </c>
      <c r="E335" s="830"/>
      <c r="F335" s="830"/>
      <c r="G335" s="830"/>
      <c r="H335" s="830"/>
      <c r="I335" s="830"/>
    </row>
    <row r="336" spans="1:9" ht="12">
      <c r="A336" s="969" t="s">
        <v>725</v>
      </c>
      <c r="B336" s="969"/>
      <c r="C336" s="969"/>
      <c r="D336" s="829" t="s">
        <v>804</v>
      </c>
      <c r="E336" s="830"/>
      <c r="F336" s="830"/>
      <c r="G336" s="830"/>
      <c r="H336" s="830"/>
      <c r="I336" s="830"/>
    </row>
    <row r="337" spans="1:10" ht="12">
      <c r="A337" s="847"/>
      <c r="B337" s="968" t="s">
        <v>761</v>
      </c>
      <c r="C337" s="968"/>
      <c r="D337" s="829" t="s">
        <v>1359</v>
      </c>
      <c r="E337" s="830"/>
      <c r="F337" s="830"/>
      <c r="G337" s="830"/>
      <c r="H337" s="830"/>
      <c r="I337" s="830"/>
      <c r="J337" s="804"/>
    </row>
    <row r="338" spans="1:10" ht="12">
      <c r="A338" s="847" t="s">
        <v>1254</v>
      </c>
      <c r="B338" s="850"/>
      <c r="C338" s="850"/>
      <c r="D338" s="874" t="s">
        <v>1665</v>
      </c>
      <c r="E338" s="845"/>
      <c r="F338" s="830"/>
      <c r="G338" s="830"/>
      <c r="H338" s="830"/>
      <c r="I338" s="830"/>
      <c r="J338" s="931"/>
    </row>
    <row r="339" spans="1:10" ht="12">
      <c r="A339" s="831" t="s">
        <v>1255</v>
      </c>
      <c r="B339" s="932"/>
      <c r="C339" s="932"/>
      <c r="D339" s="933" t="s">
        <v>1667</v>
      </c>
      <c r="E339" s="830"/>
      <c r="F339" s="889"/>
      <c r="G339" s="889"/>
      <c r="H339" s="889"/>
      <c r="I339" s="889"/>
      <c r="J339" s="804"/>
    </row>
    <row r="340" spans="1:10" ht="12">
      <c r="A340" s="973" t="s">
        <v>1256</v>
      </c>
      <c r="B340" s="973"/>
      <c r="C340" s="973"/>
      <c r="D340" s="885" t="s">
        <v>318</v>
      </c>
      <c r="E340" s="830"/>
      <c r="F340" s="830"/>
      <c r="G340" s="830"/>
      <c r="H340" s="830"/>
      <c r="I340" s="830"/>
      <c r="J340" s="804"/>
    </row>
    <row r="341" spans="1:10" ht="12">
      <c r="A341" s="934"/>
      <c r="B341" s="1007" t="s">
        <v>1235</v>
      </c>
      <c r="C341" s="1007"/>
      <c r="D341" s="935" t="s">
        <v>1019</v>
      </c>
      <c r="E341" s="830"/>
      <c r="F341" s="889"/>
      <c r="G341" s="889"/>
      <c r="H341" s="889"/>
      <c r="I341" s="889"/>
      <c r="J341" s="804"/>
    </row>
    <row r="342" spans="1:10" ht="12">
      <c r="A342" s="847" t="s">
        <v>1257</v>
      </c>
      <c r="B342" s="836"/>
      <c r="C342" s="832"/>
      <c r="D342" s="935" t="s">
        <v>1313</v>
      </c>
      <c r="E342" s="842">
        <v>8908.57</v>
      </c>
      <c r="F342" s="889">
        <f>E342</f>
        <v>8908.57</v>
      </c>
      <c r="G342" s="889"/>
      <c r="H342" s="889"/>
      <c r="I342" s="889"/>
      <c r="J342" s="804"/>
    </row>
    <row r="343" spans="1:10" ht="12">
      <c r="A343" s="887" t="s">
        <v>723</v>
      </c>
      <c r="B343" s="888"/>
      <c r="C343" s="839"/>
      <c r="D343" s="936" t="s">
        <v>1238</v>
      </c>
      <c r="E343" s="842">
        <v>8908.57</v>
      </c>
      <c r="F343" s="889">
        <f>E343</f>
        <v>8908.57</v>
      </c>
      <c r="G343" s="937"/>
      <c r="H343" s="937"/>
      <c r="I343" s="937"/>
      <c r="J343" s="938"/>
    </row>
    <row r="344" spans="1:10" ht="12">
      <c r="A344" s="847" t="s">
        <v>783</v>
      </c>
      <c r="B344" s="847"/>
      <c r="C344" s="833"/>
      <c r="D344" s="891" t="s">
        <v>1711</v>
      </c>
      <c r="E344" s="889"/>
      <c r="F344" s="889"/>
      <c r="G344" s="889"/>
      <c r="H344" s="889"/>
      <c r="I344" s="889"/>
      <c r="J344" s="939"/>
    </row>
    <row r="345" spans="1:10" ht="12">
      <c r="A345" s="847"/>
      <c r="B345" s="940" t="s">
        <v>1239</v>
      </c>
      <c r="C345" s="831"/>
      <c r="D345" s="891" t="s">
        <v>267</v>
      </c>
      <c r="E345" s="830"/>
      <c r="F345" s="830"/>
      <c r="G345" s="830"/>
      <c r="H345" s="830"/>
      <c r="I345" s="830"/>
      <c r="J345" s="804"/>
    </row>
    <row r="346" spans="1:10" ht="12">
      <c r="A346" s="847"/>
      <c r="B346" s="832" t="s">
        <v>1715</v>
      </c>
      <c r="C346" s="836"/>
      <c r="D346" s="874" t="s">
        <v>820</v>
      </c>
      <c r="E346" s="830"/>
      <c r="F346" s="830"/>
      <c r="G346" s="830"/>
      <c r="H346" s="830"/>
      <c r="I346" s="830"/>
      <c r="J346" s="804"/>
    </row>
    <row r="347" spans="1:10" ht="12">
      <c r="A347" s="847"/>
      <c r="B347" s="832" t="s">
        <v>657</v>
      </c>
      <c r="C347" s="836"/>
      <c r="D347" s="874" t="s">
        <v>1788</v>
      </c>
      <c r="E347" s="830"/>
      <c r="F347" s="830"/>
      <c r="G347" s="830"/>
      <c r="H347" s="830"/>
      <c r="I347" s="830"/>
      <c r="J347" s="804"/>
    </row>
    <row r="348" spans="1:10" ht="12">
      <c r="A348" s="847"/>
      <c r="B348" s="832" t="s">
        <v>1702</v>
      </c>
      <c r="C348" s="836"/>
      <c r="D348" s="874" t="s">
        <v>268</v>
      </c>
      <c r="E348" s="830"/>
      <c r="F348" s="830"/>
      <c r="G348" s="830"/>
      <c r="H348" s="830"/>
      <c r="I348" s="830"/>
      <c r="J348" s="804"/>
    </row>
    <row r="349" spans="1:10" ht="12">
      <c r="A349" s="847"/>
      <c r="B349" s="832" t="s">
        <v>1240</v>
      </c>
      <c r="C349" s="836"/>
      <c r="D349" s="874" t="s">
        <v>821</v>
      </c>
      <c r="E349" s="830"/>
      <c r="F349" s="830"/>
      <c r="G349" s="830"/>
      <c r="H349" s="830"/>
      <c r="I349" s="830"/>
      <c r="J349" s="804"/>
    </row>
    <row r="350" spans="1:10" ht="12">
      <c r="A350" s="934"/>
      <c r="B350" s="839" t="s">
        <v>1657</v>
      </c>
      <c r="C350" s="839"/>
      <c r="D350" s="885" t="s">
        <v>1241</v>
      </c>
      <c r="E350" s="842"/>
      <c r="F350" s="842"/>
      <c r="G350" s="842"/>
      <c r="H350" s="842"/>
      <c r="I350" s="842"/>
      <c r="J350" s="938"/>
    </row>
    <row r="351" spans="1:10" ht="12">
      <c r="A351" s="831" t="s">
        <v>786</v>
      </c>
      <c r="B351" s="832"/>
      <c r="C351" s="832"/>
      <c r="D351" s="874" t="s">
        <v>1712</v>
      </c>
      <c r="E351" s="830"/>
      <c r="F351" s="830"/>
      <c r="G351" s="830"/>
      <c r="H351" s="830"/>
      <c r="I351" s="830"/>
      <c r="J351" s="804"/>
    </row>
    <row r="352" spans="1:10" ht="12">
      <c r="A352" s="831" t="s">
        <v>726</v>
      </c>
      <c r="B352" s="832"/>
      <c r="C352" s="843"/>
      <c r="D352" s="874" t="s">
        <v>1713</v>
      </c>
      <c r="E352" s="830"/>
      <c r="F352" s="830"/>
      <c r="G352" s="830"/>
      <c r="H352" s="830"/>
      <c r="I352" s="830"/>
      <c r="J352" s="804"/>
    </row>
    <row r="353" spans="1:9" ht="12">
      <c r="A353" s="831" t="s">
        <v>727</v>
      </c>
      <c r="B353" s="836"/>
      <c r="C353" s="833"/>
      <c r="D353" s="891" t="s">
        <v>270</v>
      </c>
      <c r="E353" s="830"/>
      <c r="F353" s="889"/>
      <c r="G353" s="889"/>
      <c r="H353" s="889"/>
      <c r="I353" s="889"/>
    </row>
    <row r="354" spans="1:9" ht="12">
      <c r="A354" s="973" t="s">
        <v>1360</v>
      </c>
      <c r="B354" s="973"/>
      <c r="C354" s="973"/>
      <c r="D354" s="891" t="s">
        <v>1714</v>
      </c>
      <c r="E354" s="830"/>
      <c r="F354" s="830"/>
      <c r="G354" s="830"/>
      <c r="H354" s="830"/>
      <c r="I354" s="830"/>
    </row>
    <row r="355" spans="1:9" ht="12">
      <c r="A355" s="831"/>
      <c r="B355" s="844" t="s">
        <v>658</v>
      </c>
      <c r="C355" s="836"/>
      <c r="D355" s="874" t="s">
        <v>305</v>
      </c>
      <c r="E355" s="830"/>
      <c r="F355" s="830"/>
      <c r="G355" s="830"/>
      <c r="H355" s="830"/>
      <c r="I355" s="830"/>
    </row>
    <row r="356" spans="1:9" ht="12">
      <c r="A356" s="831"/>
      <c r="B356" s="844" t="s">
        <v>659</v>
      </c>
      <c r="C356" s="836"/>
      <c r="D356" s="874" t="s">
        <v>306</v>
      </c>
      <c r="E356" s="830"/>
      <c r="F356" s="830"/>
      <c r="G356" s="889"/>
      <c r="H356" s="889"/>
      <c r="I356" s="889"/>
    </row>
    <row r="357" spans="1:9" ht="12">
      <c r="A357" s="831"/>
      <c r="B357" s="844" t="s">
        <v>116</v>
      </c>
      <c r="C357" s="836"/>
      <c r="D357" s="874" t="s">
        <v>117</v>
      </c>
      <c r="E357" s="830"/>
      <c r="F357" s="830"/>
      <c r="G357" s="830"/>
      <c r="H357" s="830"/>
      <c r="I357" s="830"/>
    </row>
    <row r="358" spans="1:9" ht="12">
      <c r="A358" s="835"/>
      <c r="B358" s="844" t="s">
        <v>660</v>
      </c>
      <c r="C358" s="836"/>
      <c r="D358" s="874" t="s">
        <v>307</v>
      </c>
      <c r="E358" s="830"/>
      <c r="F358" s="830"/>
      <c r="G358" s="830"/>
      <c r="H358" s="830"/>
      <c r="I358" s="830"/>
    </row>
    <row r="359" spans="1:9" ht="12">
      <c r="A359" s="895"/>
      <c r="B359" s="972" t="s">
        <v>661</v>
      </c>
      <c r="C359" s="972"/>
      <c r="D359" s="874" t="s">
        <v>308</v>
      </c>
      <c r="E359" s="830"/>
      <c r="F359" s="830"/>
      <c r="G359" s="830"/>
      <c r="H359" s="830"/>
      <c r="I359" s="830"/>
    </row>
    <row r="360" spans="1:9" ht="12">
      <c r="A360" s="895"/>
      <c r="B360" s="972" t="s">
        <v>118</v>
      </c>
      <c r="C360" s="972"/>
      <c r="D360" s="874" t="s">
        <v>119</v>
      </c>
      <c r="E360" s="830"/>
      <c r="F360" s="830"/>
      <c r="G360" s="830"/>
      <c r="H360" s="830"/>
      <c r="I360" s="830"/>
    </row>
    <row r="361" spans="1:9" ht="12">
      <c r="A361" s="831"/>
      <c r="B361" s="974" t="s">
        <v>328</v>
      </c>
      <c r="C361" s="974"/>
      <c r="D361" s="874" t="s">
        <v>309</v>
      </c>
      <c r="E361" s="830"/>
      <c r="F361" s="830"/>
      <c r="G361" s="830"/>
      <c r="H361" s="830"/>
      <c r="I361" s="830"/>
    </row>
    <row r="362" spans="1:9" ht="27.75" customHeight="1">
      <c r="A362" s="831"/>
      <c r="B362" s="844"/>
      <c r="C362" s="896" t="s">
        <v>728</v>
      </c>
      <c r="D362" s="897" t="s">
        <v>729</v>
      </c>
      <c r="E362" s="830"/>
      <c r="F362" s="830"/>
      <c r="G362" s="830"/>
      <c r="H362" s="830"/>
      <c r="I362" s="830"/>
    </row>
    <row r="363" spans="1:9" ht="12">
      <c r="A363" s="831"/>
      <c r="B363" s="844"/>
      <c r="C363" s="836" t="s">
        <v>730</v>
      </c>
      <c r="D363" s="897" t="s">
        <v>731</v>
      </c>
      <c r="E363" s="830"/>
      <c r="F363" s="830"/>
      <c r="G363" s="830"/>
      <c r="H363" s="830"/>
      <c r="I363" s="830"/>
    </row>
    <row r="364" spans="1:9" ht="12">
      <c r="A364" s="831"/>
      <c r="B364" s="844"/>
      <c r="C364" s="836" t="s">
        <v>326</v>
      </c>
      <c r="D364" s="897" t="s">
        <v>327</v>
      </c>
      <c r="E364" s="842"/>
      <c r="F364" s="830"/>
      <c r="G364" s="830"/>
      <c r="H364" s="830"/>
      <c r="I364" s="830"/>
    </row>
    <row r="365" spans="1:9" ht="12">
      <c r="A365" s="831"/>
      <c r="B365" s="972" t="s">
        <v>1787</v>
      </c>
      <c r="C365" s="972"/>
      <c r="D365" s="874" t="s">
        <v>1696</v>
      </c>
      <c r="E365" s="830"/>
      <c r="F365" s="830"/>
      <c r="G365" s="830"/>
      <c r="H365" s="830"/>
      <c r="I365" s="830"/>
    </row>
    <row r="366" spans="1:9" ht="12">
      <c r="A366" s="831"/>
      <c r="B366" s="972" t="s">
        <v>787</v>
      </c>
      <c r="C366" s="972"/>
      <c r="D366" s="874" t="s">
        <v>788</v>
      </c>
      <c r="E366" s="830"/>
      <c r="F366" s="830"/>
      <c r="G366" s="830"/>
      <c r="H366" s="830"/>
      <c r="I366" s="830"/>
    </row>
    <row r="367" spans="1:9" ht="12">
      <c r="A367" s="831"/>
      <c r="B367" s="972" t="s">
        <v>789</v>
      </c>
      <c r="C367" s="972"/>
      <c r="D367" s="874" t="s">
        <v>790</v>
      </c>
      <c r="E367" s="830"/>
      <c r="F367" s="830"/>
      <c r="G367" s="830"/>
      <c r="H367" s="830"/>
      <c r="I367" s="830"/>
    </row>
    <row r="368" spans="1:9" ht="12">
      <c r="A368" s="831"/>
      <c r="B368" s="972" t="s">
        <v>791</v>
      </c>
      <c r="C368" s="972"/>
      <c r="D368" s="874" t="s">
        <v>792</v>
      </c>
      <c r="E368" s="830"/>
      <c r="F368" s="830"/>
      <c r="G368" s="830"/>
      <c r="H368" s="830"/>
      <c r="I368" s="830"/>
    </row>
    <row r="369" spans="1:9" ht="12">
      <c r="A369" s="831"/>
      <c r="B369" s="972" t="s">
        <v>764</v>
      </c>
      <c r="C369" s="972"/>
      <c r="D369" s="874" t="s">
        <v>793</v>
      </c>
      <c r="E369" s="830"/>
      <c r="F369" s="889"/>
      <c r="G369" s="889"/>
      <c r="H369" s="889"/>
      <c r="I369" s="889"/>
    </row>
    <row r="370" spans="1:9" ht="12">
      <c r="A370" s="831"/>
      <c r="B370" s="972" t="s">
        <v>1361</v>
      </c>
      <c r="C370" s="972"/>
      <c r="D370" s="874" t="s">
        <v>732</v>
      </c>
      <c r="E370" s="830"/>
      <c r="F370" s="830"/>
      <c r="G370" s="830"/>
      <c r="H370" s="830"/>
      <c r="I370" s="830"/>
    </row>
    <row r="371" spans="1:9" ht="34.5" customHeight="1">
      <c r="A371" s="892"/>
      <c r="B371" s="898"/>
      <c r="C371" s="899" t="s">
        <v>1362</v>
      </c>
      <c r="D371" s="897" t="s">
        <v>1363</v>
      </c>
      <c r="E371" s="830"/>
      <c r="F371" s="941"/>
      <c r="G371" s="941"/>
      <c r="H371" s="941"/>
      <c r="I371" s="941"/>
    </row>
    <row r="372" spans="1:9" ht="33" customHeight="1">
      <c r="A372" s="892"/>
      <c r="B372" s="898"/>
      <c r="C372" s="899" t="s">
        <v>1364</v>
      </c>
      <c r="D372" s="897" t="s">
        <v>1365</v>
      </c>
      <c r="E372" s="830"/>
      <c r="F372" s="941"/>
      <c r="G372" s="941"/>
      <c r="H372" s="941"/>
      <c r="I372" s="941"/>
    </row>
    <row r="373" spans="1:9" ht="27" customHeight="1">
      <c r="A373" s="892"/>
      <c r="B373" s="898"/>
      <c r="C373" s="899" t="s">
        <v>1366</v>
      </c>
      <c r="D373" s="897" t="s">
        <v>662</v>
      </c>
      <c r="E373" s="830"/>
      <c r="F373" s="941"/>
      <c r="G373" s="941"/>
      <c r="H373" s="941"/>
      <c r="I373" s="941"/>
    </row>
    <row r="374" spans="1:9" ht="12">
      <c r="A374" s="831"/>
      <c r="B374" s="972" t="s">
        <v>733</v>
      </c>
      <c r="C374" s="972"/>
      <c r="D374" s="874" t="s">
        <v>734</v>
      </c>
      <c r="E374" s="830"/>
      <c r="F374" s="830"/>
      <c r="G374" s="830"/>
      <c r="H374" s="830"/>
      <c r="I374" s="830"/>
    </row>
    <row r="375" spans="1:9" ht="12">
      <c r="A375" s="892"/>
      <c r="B375" s="987" t="s">
        <v>663</v>
      </c>
      <c r="C375" s="987"/>
      <c r="D375" s="897" t="s">
        <v>664</v>
      </c>
      <c r="E375" s="830"/>
      <c r="F375" s="941"/>
      <c r="G375" s="941"/>
      <c r="H375" s="941"/>
      <c r="I375" s="941"/>
    </row>
    <row r="376" spans="1:9" ht="30.75" customHeight="1">
      <c r="A376" s="892"/>
      <c r="B376" s="898"/>
      <c r="C376" s="899" t="s">
        <v>703</v>
      </c>
      <c r="D376" s="897" t="s">
        <v>704</v>
      </c>
      <c r="E376" s="830"/>
      <c r="F376" s="941"/>
      <c r="G376" s="941"/>
      <c r="H376" s="941"/>
      <c r="I376" s="941"/>
    </row>
    <row r="377" spans="1:9" ht="28.5" customHeight="1">
      <c r="A377" s="892"/>
      <c r="B377" s="898"/>
      <c r="C377" s="899" t="s">
        <v>89</v>
      </c>
      <c r="D377" s="897" t="s">
        <v>90</v>
      </c>
      <c r="E377" s="830"/>
      <c r="F377" s="941"/>
      <c r="G377" s="941"/>
      <c r="H377" s="941"/>
      <c r="I377" s="941"/>
    </row>
    <row r="378" spans="1:9" ht="29.25" customHeight="1">
      <c r="A378" s="892"/>
      <c r="B378" s="898"/>
      <c r="C378" s="899" t="s">
        <v>91</v>
      </c>
      <c r="D378" s="897" t="s">
        <v>92</v>
      </c>
      <c r="E378" s="830"/>
      <c r="F378" s="941"/>
      <c r="G378" s="941"/>
      <c r="H378" s="941"/>
      <c r="I378" s="941"/>
    </row>
    <row r="379" spans="1:9" ht="12">
      <c r="A379" s="831"/>
      <c r="B379" s="994" t="s">
        <v>735</v>
      </c>
      <c r="C379" s="994"/>
      <c r="D379" s="874" t="s">
        <v>736</v>
      </c>
      <c r="E379" s="830"/>
      <c r="F379" s="830"/>
      <c r="G379" s="830"/>
      <c r="H379" s="830"/>
      <c r="I379" s="830"/>
    </row>
    <row r="380" spans="1:9" ht="12">
      <c r="A380" s="831"/>
      <c r="B380" s="972" t="s">
        <v>624</v>
      </c>
      <c r="C380" s="972"/>
      <c r="D380" s="874" t="s">
        <v>625</v>
      </c>
      <c r="E380" s="830"/>
      <c r="F380" s="830"/>
      <c r="G380" s="830"/>
      <c r="H380" s="830"/>
      <c r="I380" s="830"/>
    </row>
    <row r="381" spans="1:9" ht="12">
      <c r="A381" s="995" t="s">
        <v>1026</v>
      </c>
      <c r="B381" s="995"/>
      <c r="C381" s="995"/>
      <c r="D381" s="891" t="s">
        <v>626</v>
      </c>
      <c r="E381" s="830"/>
      <c r="F381" s="889"/>
      <c r="G381" s="889"/>
      <c r="H381" s="889"/>
      <c r="I381" s="889"/>
    </row>
    <row r="382" spans="1:9" ht="12">
      <c r="A382" s="900"/>
      <c r="B382" s="972" t="s">
        <v>1027</v>
      </c>
      <c r="C382" s="972"/>
      <c r="D382" s="874" t="s">
        <v>627</v>
      </c>
      <c r="E382" s="830"/>
      <c r="F382" s="889"/>
      <c r="G382" s="889"/>
      <c r="H382" s="889"/>
      <c r="I382" s="889"/>
    </row>
    <row r="383" spans="1:9" ht="12">
      <c r="A383" s="900"/>
      <c r="B383" s="857"/>
      <c r="C383" s="901" t="s">
        <v>1993</v>
      </c>
      <c r="D383" s="874" t="s">
        <v>1994</v>
      </c>
      <c r="E383" s="830"/>
      <c r="F383" s="889"/>
      <c r="G383" s="889"/>
      <c r="H383" s="889"/>
      <c r="I383" s="889"/>
    </row>
    <row r="384" spans="1:9" ht="12">
      <c r="A384" s="900"/>
      <c r="B384" s="857"/>
      <c r="C384" s="901" t="s">
        <v>1995</v>
      </c>
      <c r="D384" s="874" t="s">
        <v>1996</v>
      </c>
      <c r="E384" s="830"/>
      <c r="F384" s="889"/>
      <c r="G384" s="889"/>
      <c r="H384" s="889"/>
      <c r="I384" s="889"/>
    </row>
    <row r="385" spans="1:9" ht="12">
      <c r="A385" s="900"/>
      <c r="B385" s="857"/>
      <c r="C385" s="901" t="s">
        <v>1028</v>
      </c>
      <c r="D385" s="874" t="s">
        <v>1029</v>
      </c>
      <c r="E385" s="830"/>
      <c r="F385" s="889"/>
      <c r="G385" s="889"/>
      <c r="H385" s="889"/>
      <c r="I385" s="889"/>
    </row>
    <row r="386" spans="1:9" ht="12">
      <c r="A386" s="900"/>
      <c r="B386" s="972" t="s">
        <v>1030</v>
      </c>
      <c r="C386" s="972"/>
      <c r="D386" s="874" t="s">
        <v>628</v>
      </c>
      <c r="E386" s="830"/>
      <c r="F386" s="889"/>
      <c r="G386" s="889"/>
      <c r="H386" s="889"/>
      <c r="I386" s="889"/>
    </row>
    <row r="387" spans="1:9" ht="12">
      <c r="A387" s="900"/>
      <c r="B387" s="857"/>
      <c r="C387" s="901" t="s">
        <v>1993</v>
      </c>
      <c r="D387" s="874" t="s">
        <v>1997</v>
      </c>
      <c r="E387" s="830"/>
      <c r="F387" s="889"/>
      <c r="G387" s="889"/>
      <c r="H387" s="889"/>
      <c r="I387" s="889"/>
    </row>
    <row r="388" spans="1:9" ht="12">
      <c r="A388" s="900"/>
      <c r="B388" s="857"/>
      <c r="C388" s="901" t="s">
        <v>1995</v>
      </c>
      <c r="D388" s="874" t="s">
        <v>1998</v>
      </c>
      <c r="E388" s="830"/>
      <c r="F388" s="889"/>
      <c r="G388" s="889"/>
      <c r="H388" s="889"/>
      <c r="I388" s="889"/>
    </row>
    <row r="389" spans="1:9" ht="12">
      <c r="A389" s="900"/>
      <c r="B389" s="857"/>
      <c r="C389" s="901" t="s">
        <v>1028</v>
      </c>
      <c r="D389" s="874" t="s">
        <v>1031</v>
      </c>
      <c r="E389" s="830"/>
      <c r="F389" s="889"/>
      <c r="G389" s="889"/>
      <c r="H389" s="889"/>
      <c r="I389" s="889"/>
    </row>
    <row r="390" spans="1:9" ht="12">
      <c r="A390" s="900"/>
      <c r="B390" s="972" t="s">
        <v>1032</v>
      </c>
      <c r="C390" s="972"/>
      <c r="D390" s="874" t="s">
        <v>629</v>
      </c>
      <c r="E390" s="830"/>
      <c r="F390" s="889"/>
      <c r="G390" s="889"/>
      <c r="H390" s="889"/>
      <c r="I390" s="889"/>
    </row>
    <row r="391" spans="1:9" ht="12">
      <c r="A391" s="900"/>
      <c r="B391" s="857"/>
      <c r="C391" s="901" t="s">
        <v>1993</v>
      </c>
      <c r="D391" s="874" t="s">
        <v>1999</v>
      </c>
      <c r="E391" s="830"/>
      <c r="F391" s="889"/>
      <c r="G391" s="889"/>
      <c r="H391" s="889"/>
      <c r="I391" s="889"/>
    </row>
    <row r="392" spans="1:9" ht="12">
      <c r="A392" s="900"/>
      <c r="B392" s="857"/>
      <c r="C392" s="901" t="s">
        <v>1995</v>
      </c>
      <c r="D392" s="874" t="s">
        <v>2000</v>
      </c>
      <c r="E392" s="830"/>
      <c r="F392" s="889"/>
      <c r="G392" s="889"/>
      <c r="H392" s="889"/>
      <c r="I392" s="889"/>
    </row>
    <row r="393" spans="1:9" ht="12">
      <c r="A393" s="900"/>
      <c r="B393" s="857"/>
      <c r="C393" s="901" t="s">
        <v>1028</v>
      </c>
      <c r="D393" s="874" t="s">
        <v>1033</v>
      </c>
      <c r="E393" s="830"/>
      <c r="F393" s="889"/>
      <c r="G393" s="889"/>
      <c r="H393" s="889"/>
      <c r="I393" s="889"/>
    </row>
    <row r="394" spans="1:9" ht="12">
      <c r="A394" s="900"/>
      <c r="B394" s="972" t="s">
        <v>1244</v>
      </c>
      <c r="C394" s="972"/>
      <c r="D394" s="874" t="s">
        <v>630</v>
      </c>
      <c r="E394" s="830"/>
      <c r="F394" s="889"/>
      <c r="G394" s="889"/>
      <c r="H394" s="889"/>
      <c r="I394" s="889"/>
    </row>
    <row r="395" spans="1:9" ht="12">
      <c r="A395" s="900"/>
      <c r="B395" s="857"/>
      <c r="C395" s="901" t="s">
        <v>1993</v>
      </c>
      <c r="D395" s="874" t="s">
        <v>2001</v>
      </c>
      <c r="E395" s="830"/>
      <c r="F395" s="889"/>
      <c r="G395" s="889"/>
      <c r="H395" s="889"/>
      <c r="I395" s="889"/>
    </row>
    <row r="396" spans="1:9" ht="12">
      <c r="A396" s="900"/>
      <c r="B396" s="857"/>
      <c r="C396" s="901" t="s">
        <v>1995</v>
      </c>
      <c r="D396" s="874" t="s">
        <v>1006</v>
      </c>
      <c r="E396" s="830"/>
      <c r="F396" s="889"/>
      <c r="G396" s="889"/>
      <c r="H396" s="889"/>
      <c r="I396" s="889"/>
    </row>
    <row r="397" spans="1:9" ht="12">
      <c r="A397" s="900"/>
      <c r="B397" s="857"/>
      <c r="C397" s="901" t="s">
        <v>1028</v>
      </c>
      <c r="D397" s="874" t="s">
        <v>1034</v>
      </c>
      <c r="E397" s="830"/>
      <c r="F397" s="889"/>
      <c r="G397" s="889"/>
      <c r="H397" s="889"/>
      <c r="I397" s="889"/>
    </row>
    <row r="398" spans="1:9" ht="12">
      <c r="A398" s="900"/>
      <c r="B398" s="972" t="s">
        <v>1245</v>
      </c>
      <c r="C398" s="972"/>
      <c r="D398" s="874" t="s">
        <v>631</v>
      </c>
      <c r="E398" s="830"/>
      <c r="F398" s="889"/>
      <c r="G398" s="889"/>
      <c r="H398" s="889"/>
      <c r="I398" s="889"/>
    </row>
    <row r="399" spans="1:9" ht="12">
      <c r="A399" s="900"/>
      <c r="B399" s="857"/>
      <c r="C399" s="901" t="s">
        <v>1993</v>
      </c>
      <c r="D399" s="874" t="s">
        <v>1007</v>
      </c>
      <c r="E399" s="830"/>
      <c r="F399" s="889"/>
      <c r="G399" s="889"/>
      <c r="H399" s="889"/>
      <c r="I399" s="889"/>
    </row>
    <row r="400" spans="1:9" ht="12">
      <c r="A400" s="900"/>
      <c r="B400" s="857"/>
      <c r="C400" s="901" t="s">
        <v>1995</v>
      </c>
      <c r="D400" s="874" t="s">
        <v>1008</v>
      </c>
      <c r="E400" s="830"/>
      <c r="F400" s="889"/>
      <c r="G400" s="889"/>
      <c r="H400" s="889"/>
      <c r="I400" s="889"/>
    </row>
    <row r="401" spans="1:9" ht="12">
      <c r="A401" s="900"/>
      <c r="B401" s="857"/>
      <c r="C401" s="901" t="s">
        <v>1028</v>
      </c>
      <c r="D401" s="874" t="s">
        <v>1035</v>
      </c>
      <c r="E401" s="830"/>
      <c r="F401" s="889"/>
      <c r="G401" s="889"/>
      <c r="H401" s="889"/>
      <c r="I401" s="889"/>
    </row>
    <row r="402" spans="1:9" ht="12">
      <c r="A402" s="900"/>
      <c r="B402" s="972" t="s">
        <v>1036</v>
      </c>
      <c r="C402" s="972"/>
      <c r="D402" s="874" t="s">
        <v>632</v>
      </c>
      <c r="E402" s="830"/>
      <c r="F402" s="889"/>
      <c r="G402" s="889"/>
      <c r="H402" s="889"/>
      <c r="I402" s="889"/>
    </row>
    <row r="403" spans="1:9" ht="12">
      <c r="A403" s="900"/>
      <c r="B403" s="857"/>
      <c r="C403" s="901" t="s">
        <v>1993</v>
      </c>
      <c r="D403" s="874" t="s">
        <v>1009</v>
      </c>
      <c r="E403" s="830"/>
      <c r="F403" s="889"/>
      <c r="G403" s="889"/>
      <c r="H403" s="889"/>
      <c r="I403" s="889"/>
    </row>
    <row r="404" spans="1:9" ht="12">
      <c r="A404" s="900"/>
      <c r="B404" s="857"/>
      <c r="C404" s="901" t="s">
        <v>1995</v>
      </c>
      <c r="D404" s="874" t="s">
        <v>1010</v>
      </c>
      <c r="E404" s="830"/>
      <c r="F404" s="889"/>
      <c r="G404" s="889"/>
      <c r="H404" s="889"/>
      <c r="I404" s="889"/>
    </row>
    <row r="405" spans="1:9" ht="12">
      <c r="A405" s="900"/>
      <c r="B405" s="857"/>
      <c r="C405" s="901" t="s">
        <v>1028</v>
      </c>
      <c r="D405" s="874" t="s">
        <v>1037</v>
      </c>
      <c r="E405" s="830"/>
      <c r="F405" s="889"/>
      <c r="G405" s="889"/>
      <c r="H405" s="889"/>
      <c r="I405" s="889"/>
    </row>
    <row r="406" spans="1:9" ht="12">
      <c r="A406" s="900"/>
      <c r="B406" s="992" t="s">
        <v>1038</v>
      </c>
      <c r="C406" s="992"/>
      <c r="D406" s="874" t="s">
        <v>633</v>
      </c>
      <c r="E406" s="830"/>
      <c r="F406" s="889"/>
      <c r="G406" s="889"/>
      <c r="H406" s="889"/>
      <c r="I406" s="889"/>
    </row>
    <row r="407" spans="1:9" ht="12">
      <c r="A407" s="900"/>
      <c r="B407" s="857"/>
      <c r="C407" s="901" t="s">
        <v>1993</v>
      </c>
      <c r="D407" s="874" t="s">
        <v>1011</v>
      </c>
      <c r="E407" s="830"/>
      <c r="F407" s="889"/>
      <c r="G407" s="889"/>
      <c r="H407" s="889"/>
      <c r="I407" s="889"/>
    </row>
    <row r="408" spans="1:9" ht="12">
      <c r="A408" s="900"/>
      <c r="B408" s="857"/>
      <c r="C408" s="901" t="s">
        <v>1995</v>
      </c>
      <c r="D408" s="874" t="s">
        <v>1012</v>
      </c>
      <c r="E408" s="830"/>
      <c r="F408" s="889"/>
      <c r="G408" s="889"/>
      <c r="H408" s="889"/>
      <c r="I408" s="889"/>
    </row>
    <row r="409" spans="1:9" ht="12">
      <c r="A409" s="900"/>
      <c r="B409" s="857"/>
      <c r="C409" s="901" t="s">
        <v>1028</v>
      </c>
      <c r="D409" s="874" t="s">
        <v>1039</v>
      </c>
      <c r="E409" s="830"/>
      <c r="F409" s="889"/>
      <c r="G409" s="889"/>
      <c r="H409" s="889"/>
      <c r="I409" s="889"/>
    </row>
    <row r="410" spans="1:9" ht="12">
      <c r="A410" s="900"/>
      <c r="B410" s="972" t="s">
        <v>1040</v>
      </c>
      <c r="C410" s="972"/>
      <c r="D410" s="874" t="s">
        <v>1984</v>
      </c>
      <c r="E410" s="830"/>
      <c r="F410" s="889"/>
      <c r="G410" s="889"/>
      <c r="H410" s="889"/>
      <c r="I410" s="889"/>
    </row>
    <row r="411" spans="1:9" ht="12">
      <c r="A411" s="900"/>
      <c r="B411" s="857"/>
      <c r="C411" s="901" t="s">
        <v>1993</v>
      </c>
      <c r="D411" s="874" t="s">
        <v>1013</v>
      </c>
      <c r="E411" s="830"/>
      <c r="F411" s="889"/>
      <c r="G411" s="889"/>
      <c r="H411" s="889"/>
      <c r="I411" s="889"/>
    </row>
    <row r="412" spans="1:9" ht="12">
      <c r="A412" s="900"/>
      <c r="B412" s="857"/>
      <c r="C412" s="901" t="s">
        <v>1995</v>
      </c>
      <c r="D412" s="874" t="s">
        <v>1014</v>
      </c>
      <c r="E412" s="830"/>
      <c r="F412" s="889"/>
      <c r="G412" s="889"/>
      <c r="H412" s="889"/>
      <c r="I412" s="889"/>
    </row>
    <row r="413" spans="1:9" ht="12">
      <c r="A413" s="900"/>
      <c r="B413" s="857"/>
      <c r="C413" s="901" t="s">
        <v>1028</v>
      </c>
      <c r="D413" s="874" t="s">
        <v>1041</v>
      </c>
      <c r="E413" s="830"/>
      <c r="F413" s="889"/>
      <c r="G413" s="889"/>
      <c r="H413" s="889"/>
      <c r="I413" s="889"/>
    </row>
    <row r="414" spans="1:9" ht="12">
      <c r="A414" s="900"/>
      <c r="B414" s="972" t="s">
        <v>705</v>
      </c>
      <c r="C414" s="972"/>
      <c r="D414" s="874" t="s">
        <v>1985</v>
      </c>
      <c r="E414" s="830"/>
      <c r="F414" s="889"/>
      <c r="G414" s="889"/>
      <c r="H414" s="889"/>
      <c r="I414" s="889"/>
    </row>
    <row r="415" spans="1:9" ht="12">
      <c r="A415" s="900"/>
      <c r="B415" s="857"/>
      <c r="C415" s="901" t="s">
        <v>1993</v>
      </c>
      <c r="D415" s="874" t="s">
        <v>1015</v>
      </c>
      <c r="E415" s="830"/>
      <c r="F415" s="889"/>
      <c r="G415" s="889"/>
      <c r="H415" s="889"/>
      <c r="I415" s="889"/>
    </row>
    <row r="416" spans="1:9" ht="12">
      <c r="A416" s="900"/>
      <c r="B416" s="857"/>
      <c r="C416" s="901" t="s">
        <v>1995</v>
      </c>
      <c r="D416" s="874" t="s">
        <v>1016</v>
      </c>
      <c r="E416" s="830"/>
      <c r="F416" s="889"/>
      <c r="G416" s="889"/>
      <c r="H416" s="889"/>
      <c r="I416" s="889"/>
    </row>
    <row r="417" spans="1:9" ht="12">
      <c r="A417" s="900"/>
      <c r="B417" s="857"/>
      <c r="C417" s="901" t="s">
        <v>1028</v>
      </c>
      <c r="D417" s="874" t="s">
        <v>706</v>
      </c>
      <c r="E417" s="830"/>
      <c r="F417" s="889"/>
      <c r="G417" s="889"/>
      <c r="H417" s="889"/>
      <c r="I417" s="889"/>
    </row>
    <row r="418" spans="1:9" ht="12">
      <c r="A418" s="900"/>
      <c r="B418" s="972" t="s">
        <v>707</v>
      </c>
      <c r="C418" s="972"/>
      <c r="D418" s="874" t="s">
        <v>708</v>
      </c>
      <c r="E418" s="830"/>
      <c r="F418" s="889"/>
      <c r="G418" s="889"/>
      <c r="H418" s="889"/>
      <c r="I418" s="889"/>
    </row>
    <row r="419" spans="1:9" ht="12">
      <c r="A419" s="900"/>
      <c r="B419" s="857"/>
      <c r="C419" s="901" t="s">
        <v>1993</v>
      </c>
      <c r="D419" s="874" t="s">
        <v>709</v>
      </c>
      <c r="E419" s="830"/>
      <c r="F419" s="889"/>
      <c r="G419" s="889"/>
      <c r="H419" s="889"/>
      <c r="I419" s="889"/>
    </row>
    <row r="420" spans="1:9" ht="12">
      <c r="A420" s="900"/>
      <c r="B420" s="857"/>
      <c r="C420" s="901" t="s">
        <v>1995</v>
      </c>
      <c r="D420" s="874" t="s">
        <v>710</v>
      </c>
      <c r="E420" s="830"/>
      <c r="F420" s="889"/>
      <c r="G420" s="889"/>
      <c r="H420" s="889"/>
      <c r="I420" s="889"/>
    </row>
    <row r="421" spans="1:9" ht="12">
      <c r="A421" s="900"/>
      <c r="B421" s="857"/>
      <c r="C421" s="901" t="s">
        <v>1246</v>
      </c>
      <c r="D421" s="874" t="s">
        <v>711</v>
      </c>
      <c r="E421" s="830"/>
      <c r="F421" s="889"/>
      <c r="G421" s="889"/>
      <c r="H421" s="889"/>
      <c r="I421" s="889"/>
    </row>
    <row r="422" spans="1:9" ht="12">
      <c r="A422" s="900"/>
      <c r="B422" s="972" t="s">
        <v>712</v>
      </c>
      <c r="C422" s="972"/>
      <c r="D422" s="874" t="s">
        <v>713</v>
      </c>
      <c r="E422" s="830"/>
      <c r="F422" s="889"/>
      <c r="G422" s="889"/>
      <c r="H422" s="889"/>
      <c r="I422" s="889"/>
    </row>
    <row r="423" spans="1:9" ht="12">
      <c r="A423" s="900"/>
      <c r="B423" s="857"/>
      <c r="C423" s="901" t="s">
        <v>1993</v>
      </c>
      <c r="D423" s="874" t="s">
        <v>714</v>
      </c>
      <c r="E423" s="830"/>
      <c r="F423" s="889"/>
      <c r="G423" s="889"/>
      <c r="H423" s="889"/>
      <c r="I423" s="889"/>
    </row>
    <row r="424" spans="1:9" ht="12">
      <c r="A424" s="900"/>
      <c r="B424" s="857"/>
      <c r="C424" s="901" t="s">
        <v>1995</v>
      </c>
      <c r="D424" s="874" t="s">
        <v>715</v>
      </c>
      <c r="E424" s="830"/>
      <c r="F424" s="889"/>
      <c r="G424" s="889"/>
      <c r="H424" s="889"/>
      <c r="I424" s="889"/>
    </row>
    <row r="425" spans="1:9" ht="12">
      <c r="A425" s="900"/>
      <c r="B425" s="857"/>
      <c r="C425" s="901" t="s">
        <v>1246</v>
      </c>
      <c r="D425" s="874" t="s">
        <v>716</v>
      </c>
      <c r="E425" s="830"/>
      <c r="F425" s="889"/>
      <c r="G425" s="889"/>
      <c r="H425" s="889"/>
      <c r="I425" s="889"/>
    </row>
    <row r="426" spans="1:9" ht="12">
      <c r="A426" s="832"/>
      <c r="B426" s="832"/>
      <c r="C426" s="832"/>
      <c r="D426" s="832"/>
      <c r="E426" s="832"/>
      <c r="F426" s="832"/>
      <c r="G426" s="832"/>
      <c r="H426" s="832"/>
      <c r="I426" s="832"/>
    </row>
    <row r="427" spans="1:9" ht="12">
      <c r="A427" s="804"/>
      <c r="B427" s="942" t="s">
        <v>1261</v>
      </c>
      <c r="C427" s="943"/>
      <c r="D427" s="804"/>
      <c r="E427" s="804"/>
      <c r="F427" s="804"/>
      <c r="G427" s="804"/>
      <c r="H427" s="804"/>
      <c r="I427" s="804"/>
    </row>
    <row r="428" spans="1:9" ht="12">
      <c r="A428" s="804"/>
      <c r="B428" s="942" t="s">
        <v>1262</v>
      </c>
      <c r="C428" s="943"/>
      <c r="D428" s="804"/>
      <c r="E428" s="804"/>
      <c r="F428" s="804"/>
      <c r="G428" s="804"/>
      <c r="H428" s="804"/>
      <c r="I428" s="804"/>
    </row>
    <row r="429" spans="1:9" ht="12">
      <c r="A429" s="804"/>
      <c r="B429" s="942" t="s">
        <v>1263</v>
      </c>
      <c r="C429" s="942"/>
      <c r="D429" s="804"/>
      <c r="E429" s="804"/>
      <c r="F429" s="804"/>
      <c r="G429" s="804"/>
      <c r="H429" s="804"/>
      <c r="I429" s="804"/>
    </row>
    <row r="430" spans="1:9" ht="12">
      <c r="A430" s="804"/>
      <c r="B430" s="942" t="s">
        <v>457</v>
      </c>
      <c r="C430" s="942"/>
      <c r="D430" s="804"/>
      <c r="E430" s="804"/>
      <c r="F430" s="804"/>
      <c r="G430" s="804"/>
      <c r="H430" s="804"/>
      <c r="I430" s="804"/>
    </row>
  </sheetData>
  <sheetProtection/>
  <mergeCells count="124">
    <mergeCell ref="B406:C406"/>
    <mergeCell ref="B394:C394"/>
    <mergeCell ref="B422:C422"/>
    <mergeCell ref="B418:C418"/>
    <mergeCell ref="B410:C410"/>
    <mergeCell ref="B414:C414"/>
    <mergeCell ref="B398:C398"/>
    <mergeCell ref="B367:C367"/>
    <mergeCell ref="B359:C359"/>
    <mergeCell ref="B360:C360"/>
    <mergeCell ref="B361:C361"/>
    <mergeCell ref="B402:C402"/>
    <mergeCell ref="B386:C386"/>
    <mergeCell ref="B390:C390"/>
    <mergeCell ref="B380:C380"/>
    <mergeCell ref="A381:C381"/>
    <mergeCell ref="B382:C382"/>
    <mergeCell ref="B368:C368"/>
    <mergeCell ref="B379:C379"/>
    <mergeCell ref="B374:C374"/>
    <mergeCell ref="B375:C375"/>
    <mergeCell ref="B370:C370"/>
    <mergeCell ref="B369:C369"/>
    <mergeCell ref="B293:C293"/>
    <mergeCell ref="B366:C366"/>
    <mergeCell ref="B329:C329"/>
    <mergeCell ref="A330:C330"/>
    <mergeCell ref="B328:C328"/>
    <mergeCell ref="A331:C331"/>
    <mergeCell ref="B341:C341"/>
    <mergeCell ref="A336:C336"/>
    <mergeCell ref="B337:C337"/>
    <mergeCell ref="A340:C340"/>
    <mergeCell ref="B365:C365"/>
    <mergeCell ref="B323:C323"/>
    <mergeCell ref="B324:C324"/>
    <mergeCell ref="B327:C327"/>
    <mergeCell ref="B318:C318"/>
    <mergeCell ref="B319:C319"/>
    <mergeCell ref="A354:C354"/>
    <mergeCell ref="B315:C315"/>
    <mergeCell ref="A297:C297"/>
    <mergeCell ref="A309:C309"/>
    <mergeCell ref="A300:C300"/>
    <mergeCell ref="B301:C301"/>
    <mergeCell ref="A273:C273"/>
    <mergeCell ref="A289:C289"/>
    <mergeCell ref="B286:C286"/>
    <mergeCell ref="B287:C287"/>
    <mergeCell ref="B292:C292"/>
    <mergeCell ref="B207:C207"/>
    <mergeCell ref="A211:C211"/>
    <mergeCell ref="A210:B210"/>
    <mergeCell ref="B199:C199"/>
    <mergeCell ref="B203:C203"/>
    <mergeCell ref="B191:C191"/>
    <mergeCell ref="B195:C195"/>
    <mergeCell ref="A243:C243"/>
    <mergeCell ref="B245:C245"/>
    <mergeCell ref="B175:C175"/>
    <mergeCell ref="B179:C179"/>
    <mergeCell ref="B258:C258"/>
    <mergeCell ref="A253:C253"/>
    <mergeCell ref="B244:C244"/>
    <mergeCell ref="A216:C216"/>
    <mergeCell ref="B225:C225"/>
    <mergeCell ref="A219:C219"/>
    <mergeCell ref="B187:C187"/>
    <mergeCell ref="B171:C171"/>
    <mergeCell ref="B154:C154"/>
    <mergeCell ref="B155:C155"/>
    <mergeCell ref="B164:C164"/>
    <mergeCell ref="B146:C146"/>
    <mergeCell ref="B163:C163"/>
    <mergeCell ref="B167:C167"/>
    <mergeCell ref="B183:C183"/>
    <mergeCell ref="B145:C145"/>
    <mergeCell ref="B165:C165"/>
    <mergeCell ref="A166:C166"/>
    <mergeCell ref="B159:C159"/>
    <mergeCell ref="B160:C160"/>
    <mergeCell ref="A147:C147"/>
    <mergeCell ref="B152:C152"/>
    <mergeCell ref="B141:C141"/>
    <mergeCell ref="D10:D11"/>
    <mergeCell ref="B108:C108"/>
    <mergeCell ref="B134:C134"/>
    <mergeCell ref="A100:C100"/>
    <mergeCell ref="B136:C136"/>
    <mergeCell ref="B140:C140"/>
    <mergeCell ref="A55:C55"/>
    <mergeCell ref="B88:C88"/>
    <mergeCell ref="A17:C17"/>
    <mergeCell ref="I10:I11"/>
    <mergeCell ref="B26:C26"/>
    <mergeCell ref="B60:C60"/>
    <mergeCell ref="B125:C125"/>
    <mergeCell ref="A44:C44"/>
    <mergeCell ref="B135:C135"/>
    <mergeCell ref="B126:C126"/>
    <mergeCell ref="B89:C89"/>
    <mergeCell ref="B131:C131"/>
    <mergeCell ref="B133:C133"/>
    <mergeCell ref="C5:H5"/>
    <mergeCell ref="C6:H6"/>
    <mergeCell ref="F10:F11"/>
    <mergeCell ref="G10:G11"/>
    <mergeCell ref="H10:H11"/>
    <mergeCell ref="E10:E11"/>
    <mergeCell ref="A10:C11"/>
    <mergeCell ref="B132:C132"/>
    <mergeCell ref="B112:C112"/>
    <mergeCell ref="A120:C120"/>
    <mergeCell ref="B127:C127"/>
    <mergeCell ref="B96:C96"/>
    <mergeCell ref="A111:C111"/>
    <mergeCell ref="A20:C20"/>
    <mergeCell ref="B45:C45"/>
    <mergeCell ref="A75:C75"/>
    <mergeCell ref="A91:C91"/>
    <mergeCell ref="B94:C94"/>
    <mergeCell ref="B95:C95"/>
    <mergeCell ref="B46:C46"/>
    <mergeCell ref="B49:C49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scale="35" r:id="rId2"/>
  <headerFooter alignWithMargins="0">
    <oddFooter>&amp;R&amp;P</oddFooter>
  </headerFooter>
  <rowBreaks count="8" manualBreakCount="8">
    <brk id="71" max="8" man="1"/>
    <brk id="136" max="8" man="1"/>
    <brk id="210" max="9" man="1"/>
    <brk id="281" max="9" man="1"/>
    <brk id="330" max="8" man="1"/>
    <brk id="401" max="8" man="1"/>
    <brk id="836" max="9" man="1"/>
    <brk id="876" max="9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02"/>
  <sheetViews>
    <sheetView view="pageBreakPreview" zoomScale="90" zoomScaleSheetLayoutView="90" zoomScalePageLayoutView="0" workbookViewId="0" topLeftCell="A1">
      <selection activeCell="F26" sqref="F26"/>
    </sheetView>
  </sheetViews>
  <sheetFormatPr defaultColWidth="9.140625" defaultRowHeight="12.75"/>
  <cols>
    <col min="1" max="1" width="6.7109375" style="7" customWidth="1"/>
    <col min="2" max="2" width="20.140625" style="7" customWidth="1"/>
    <col min="3" max="3" width="40.421875" style="7" customWidth="1"/>
    <col min="4" max="4" width="13.57421875" style="409" customWidth="1"/>
    <col min="5" max="5" width="12.00390625" style="409" customWidth="1"/>
    <col min="6" max="6" width="12.57421875" style="7" customWidth="1"/>
    <col min="7" max="9" width="11.140625" style="7" customWidth="1"/>
    <col min="10" max="10" width="10.421875" style="7" customWidth="1"/>
    <col min="11" max="16384" width="9.140625" style="7" customWidth="1"/>
  </cols>
  <sheetData>
    <row r="1" spans="1:10" ht="13.5" customHeight="1">
      <c r="A1" s="1" t="s">
        <v>205</v>
      </c>
      <c r="B1" s="1"/>
      <c r="C1" s="1"/>
      <c r="D1" s="13"/>
      <c r="E1" s="14"/>
      <c r="F1" s="8"/>
      <c r="G1" s="8"/>
      <c r="H1" s="8"/>
      <c r="I1" s="8"/>
      <c r="J1" s="8"/>
    </row>
    <row r="2" spans="1:10" ht="15">
      <c r="A2" s="2" t="s">
        <v>206</v>
      </c>
      <c r="B2" s="8"/>
      <c r="C2" s="8"/>
      <c r="D2" s="13"/>
      <c r="E2" s="14"/>
      <c r="F2" s="8"/>
      <c r="G2" s="8"/>
      <c r="H2" s="8"/>
      <c r="I2" s="8"/>
      <c r="J2" s="8"/>
    </row>
    <row r="3" spans="1:10" ht="19.5" customHeight="1">
      <c r="A3" s="333" t="s">
        <v>1659</v>
      </c>
      <c r="B3" s="333"/>
      <c r="C3" s="334"/>
      <c r="D3" s="13"/>
      <c r="E3" s="14"/>
      <c r="F3" s="8"/>
      <c r="G3" s="8"/>
      <c r="H3" s="8"/>
      <c r="I3" s="8"/>
      <c r="J3" s="8"/>
    </row>
    <row r="4" spans="2:10" ht="12.75">
      <c r="B4" s="5"/>
      <c r="C4" s="1023" t="s">
        <v>1264</v>
      </c>
      <c r="D4" s="1023"/>
      <c r="E4" s="1023"/>
      <c r="F4" s="1023"/>
      <c r="G4" s="1023"/>
      <c r="H4" s="1023"/>
      <c r="I4" s="1023"/>
      <c r="J4" s="4"/>
    </row>
    <row r="5" spans="2:10" ht="12.75">
      <c r="B5" s="5"/>
      <c r="C5" s="1023" t="s">
        <v>1535</v>
      </c>
      <c r="D5" s="1023"/>
      <c r="E5" s="1023"/>
      <c r="F5" s="1023"/>
      <c r="G5" s="1023"/>
      <c r="H5" s="1023"/>
      <c r="I5" s="1023"/>
      <c r="J5" s="4"/>
    </row>
    <row r="6" spans="1:11" ht="13.5" thickBot="1">
      <c r="A6" s="4"/>
      <c r="B6" s="4"/>
      <c r="C6" s="4"/>
      <c r="D6" s="12"/>
      <c r="E6" s="12"/>
      <c r="F6" s="11"/>
      <c r="G6" s="4"/>
      <c r="H6" s="4"/>
      <c r="I6" s="4"/>
      <c r="J6" s="4" t="s">
        <v>1759</v>
      </c>
      <c r="K6" s="43"/>
    </row>
    <row r="7" spans="1:10" ht="25.5" customHeight="1" thickBot="1">
      <c r="A7" s="1024" t="s">
        <v>1660</v>
      </c>
      <c r="B7" s="1025"/>
      <c r="C7" s="1026"/>
      <c r="D7" s="1030" t="s">
        <v>798</v>
      </c>
      <c r="E7" s="1032" t="s">
        <v>1753</v>
      </c>
      <c r="F7" s="1033"/>
      <c r="G7" s="1034" t="s">
        <v>1755</v>
      </c>
      <c r="H7" s="1035"/>
      <c r="I7" s="1035"/>
      <c r="J7" s="1036"/>
    </row>
    <row r="8" spans="1:10" ht="55.5" customHeight="1" thickBot="1">
      <c r="A8" s="1027"/>
      <c r="B8" s="1028"/>
      <c r="C8" s="1029"/>
      <c r="D8" s="1031"/>
      <c r="E8" s="401" t="s">
        <v>1754</v>
      </c>
      <c r="F8" s="393" t="s">
        <v>1752</v>
      </c>
      <c r="G8" s="394" t="s">
        <v>331</v>
      </c>
      <c r="H8" s="394" t="s">
        <v>332</v>
      </c>
      <c r="I8" s="394" t="s">
        <v>333</v>
      </c>
      <c r="J8" s="394" t="s">
        <v>334</v>
      </c>
    </row>
    <row r="9" spans="1:10" ht="33" customHeight="1">
      <c r="A9" s="411"/>
      <c r="B9" s="412" t="s">
        <v>1258</v>
      </c>
      <c r="C9" s="413"/>
      <c r="D9" s="414" t="s">
        <v>1930</v>
      </c>
      <c r="E9" s="415">
        <f>E11+E33+E45+E126+E105+E167</f>
        <v>52340.93</v>
      </c>
      <c r="F9" s="415">
        <f>F11+F33+F45+F126+F105+F167</f>
        <v>0</v>
      </c>
      <c r="G9" s="415">
        <f>G11+G33+G45+G126+G105+G167</f>
        <v>52340.93</v>
      </c>
      <c r="H9" s="415">
        <f>H11+H33+H45+H126+H105</f>
        <v>0</v>
      </c>
      <c r="I9" s="415">
        <f>I11+I33+I45+I126+I105</f>
        <v>0</v>
      </c>
      <c r="J9" s="415">
        <f>J11+J33+J45+J126+J105+J167</f>
        <v>0</v>
      </c>
    </row>
    <row r="10" spans="1:10" ht="12.75" customHeight="1">
      <c r="A10" s="342"/>
      <c r="B10" s="342"/>
      <c r="C10" s="342"/>
      <c r="D10" s="341"/>
      <c r="E10" s="341"/>
      <c r="F10" s="343"/>
      <c r="G10" s="343"/>
      <c r="H10" s="343"/>
      <c r="I10" s="343"/>
      <c r="J10" s="392">
        <f aca="true" t="shared" si="0" ref="J10:J73">E10-G10-H10-I10</f>
        <v>0</v>
      </c>
    </row>
    <row r="11" spans="1:10" ht="31.5" customHeight="1">
      <c r="A11" s="1022" t="s">
        <v>1269</v>
      </c>
      <c r="B11" s="1022"/>
      <c r="C11" s="1022"/>
      <c r="D11" s="402" t="s">
        <v>747</v>
      </c>
      <c r="E11" s="341">
        <f>E12+E17+E25+E27</f>
        <v>6623.6900000000005</v>
      </c>
      <c r="F11" s="341">
        <f>F12+F17+F25+F27</f>
        <v>0</v>
      </c>
      <c r="G11" s="341">
        <f>G12+G17+G25+G27</f>
        <v>6623.6900000000005</v>
      </c>
      <c r="H11" s="341">
        <f>H12+H17+H25+H27</f>
        <v>0</v>
      </c>
      <c r="I11" s="341">
        <f>I12+I17+I25+I27</f>
        <v>0</v>
      </c>
      <c r="J11" s="392">
        <f t="shared" si="0"/>
        <v>0</v>
      </c>
    </row>
    <row r="12" spans="1:10" ht="12.75">
      <c r="A12" s="382" t="s">
        <v>1058</v>
      </c>
      <c r="B12" s="382"/>
      <c r="C12" s="345"/>
      <c r="D12" s="350" t="s">
        <v>749</v>
      </c>
      <c r="E12" s="341">
        <f>E14</f>
        <v>3892.83</v>
      </c>
      <c r="F12" s="341">
        <f>F14</f>
        <v>0</v>
      </c>
      <c r="G12" s="341">
        <f>G14</f>
        <v>3892.83</v>
      </c>
      <c r="H12" s="341">
        <f>H14</f>
        <v>0</v>
      </c>
      <c r="I12" s="341">
        <f>I14</f>
        <v>0</v>
      </c>
      <c r="J12" s="392">
        <f t="shared" si="0"/>
        <v>0</v>
      </c>
    </row>
    <row r="13" spans="1:10" ht="12.75">
      <c r="A13" s="344" t="s">
        <v>750</v>
      </c>
      <c r="B13" s="344"/>
      <c r="C13" s="344"/>
      <c r="D13" s="341"/>
      <c r="E13" s="341"/>
      <c r="F13" s="341"/>
      <c r="G13" s="341"/>
      <c r="H13" s="341"/>
      <c r="I13" s="341"/>
      <c r="J13" s="392">
        <f t="shared" si="0"/>
        <v>0</v>
      </c>
    </row>
    <row r="14" spans="1:10" ht="26.25" customHeight="1">
      <c r="A14" s="345"/>
      <c r="B14" s="346" t="s">
        <v>1059</v>
      </c>
      <c r="C14" s="345"/>
      <c r="D14" s="341" t="s">
        <v>646</v>
      </c>
      <c r="E14" s="341">
        <f>E15</f>
        <v>3892.83</v>
      </c>
      <c r="F14" s="341">
        <f>F15</f>
        <v>0</v>
      </c>
      <c r="G14" s="341">
        <f>G15</f>
        <v>3892.83</v>
      </c>
      <c r="H14" s="341">
        <f>H15</f>
        <v>0</v>
      </c>
      <c r="I14" s="341">
        <f>I15</f>
        <v>0</v>
      </c>
      <c r="J14" s="392">
        <f t="shared" si="0"/>
        <v>0</v>
      </c>
    </row>
    <row r="15" spans="1:10" ht="12.75">
      <c r="A15" s="345"/>
      <c r="B15" s="346"/>
      <c r="C15" s="346" t="s">
        <v>1669</v>
      </c>
      <c r="D15" s="347" t="s">
        <v>1670</v>
      </c>
      <c r="E15" s="341">
        <f>E187+E348</f>
        <v>3892.83</v>
      </c>
      <c r="F15" s="341">
        <f>F187+F348</f>
        <v>0</v>
      </c>
      <c r="G15" s="341">
        <f>G187+G348</f>
        <v>3892.83</v>
      </c>
      <c r="H15" s="341">
        <f>H187+H348</f>
        <v>0</v>
      </c>
      <c r="I15" s="341">
        <f>I187+I348</f>
        <v>0</v>
      </c>
      <c r="J15" s="392">
        <f t="shared" si="0"/>
        <v>0</v>
      </c>
    </row>
    <row r="16" spans="1:10" ht="12.75">
      <c r="A16" s="348"/>
      <c r="B16" s="348"/>
      <c r="C16" s="348"/>
      <c r="D16" s="341"/>
      <c r="E16" s="341"/>
      <c r="F16" s="343"/>
      <c r="G16" s="343"/>
      <c r="H16" s="343"/>
      <c r="I16" s="343"/>
      <c r="J16" s="392">
        <f t="shared" si="0"/>
        <v>0</v>
      </c>
    </row>
    <row r="17" spans="1:10" ht="25.5" customHeight="1">
      <c r="A17" s="1015" t="s">
        <v>256</v>
      </c>
      <c r="B17" s="1015"/>
      <c r="C17" s="1015"/>
      <c r="D17" s="350" t="s">
        <v>647</v>
      </c>
      <c r="E17" s="341">
        <f>E19+E20+E21+E22+E23</f>
        <v>282.93</v>
      </c>
      <c r="F17" s="341">
        <f>F19+F20+F21+F22+F23</f>
        <v>0</v>
      </c>
      <c r="G17" s="341">
        <f>G19+G20+G21+G22+G23</f>
        <v>282.93</v>
      </c>
      <c r="H17" s="341">
        <f>H19+H20+H21+H22+H23</f>
        <v>0</v>
      </c>
      <c r="I17" s="341">
        <f>I19+I20+I21+I22+I23</f>
        <v>0</v>
      </c>
      <c r="J17" s="392">
        <f t="shared" si="0"/>
        <v>0</v>
      </c>
    </row>
    <row r="18" spans="1:10" ht="12.75">
      <c r="A18" s="344" t="s">
        <v>750</v>
      </c>
      <c r="B18" s="344"/>
      <c r="C18" s="344"/>
      <c r="D18" s="341"/>
      <c r="E18" s="341"/>
      <c r="F18" s="343"/>
      <c r="G18" s="343"/>
      <c r="H18" s="343"/>
      <c r="I18" s="343"/>
      <c r="J18" s="392">
        <f t="shared" si="0"/>
        <v>0</v>
      </c>
    </row>
    <row r="19" spans="1:10" ht="12.75">
      <c r="A19" s="351"/>
      <c r="B19" s="352" t="s">
        <v>640</v>
      </c>
      <c r="C19" s="345"/>
      <c r="D19" s="341" t="s">
        <v>648</v>
      </c>
      <c r="E19" s="341"/>
      <c r="F19" s="341">
        <f>F191+F352</f>
        <v>0</v>
      </c>
      <c r="G19" s="341">
        <f>G191+G352</f>
        <v>0</v>
      </c>
      <c r="H19" s="341">
        <f>H191+H352</f>
        <v>0</v>
      </c>
      <c r="I19" s="341">
        <f>I191+I352</f>
        <v>0</v>
      </c>
      <c r="J19" s="392">
        <f t="shared" si="0"/>
        <v>0</v>
      </c>
    </row>
    <row r="20" spans="1:10" ht="25.5" customHeight="1">
      <c r="A20" s="353"/>
      <c r="B20" s="1009" t="s">
        <v>641</v>
      </c>
      <c r="C20" s="1009"/>
      <c r="D20" s="341" t="s">
        <v>649</v>
      </c>
      <c r="E20" s="341">
        <f aca="true" t="shared" si="1" ref="E20:I23">E192+E353</f>
        <v>0</v>
      </c>
      <c r="F20" s="341">
        <f t="shared" si="1"/>
        <v>0</v>
      </c>
      <c r="G20" s="341">
        <f t="shared" si="1"/>
        <v>0</v>
      </c>
      <c r="H20" s="341">
        <f t="shared" si="1"/>
        <v>0</v>
      </c>
      <c r="I20" s="341">
        <f t="shared" si="1"/>
        <v>0</v>
      </c>
      <c r="J20" s="392">
        <f t="shared" si="0"/>
        <v>0</v>
      </c>
    </row>
    <row r="21" spans="1:10" ht="12.75">
      <c r="A21" s="353"/>
      <c r="B21" s="1012" t="s">
        <v>1751</v>
      </c>
      <c r="C21" s="1012"/>
      <c r="D21" s="341" t="s">
        <v>1322</v>
      </c>
      <c r="E21" s="341">
        <f t="shared" si="1"/>
        <v>0</v>
      </c>
      <c r="F21" s="341">
        <f t="shared" si="1"/>
        <v>0</v>
      </c>
      <c r="G21" s="341">
        <f t="shared" si="1"/>
        <v>0</v>
      </c>
      <c r="H21" s="341">
        <f t="shared" si="1"/>
        <v>0</v>
      </c>
      <c r="I21" s="341">
        <f t="shared" si="1"/>
        <v>0</v>
      </c>
      <c r="J21" s="392">
        <f t="shared" si="0"/>
        <v>0</v>
      </c>
    </row>
    <row r="22" spans="1:10" ht="13.5" customHeight="1">
      <c r="A22" s="353"/>
      <c r="B22" s="356" t="s">
        <v>1725</v>
      </c>
      <c r="C22" s="345"/>
      <c r="D22" s="341" t="s">
        <v>1323</v>
      </c>
      <c r="E22" s="341">
        <f>E194+E355</f>
        <v>282.93</v>
      </c>
      <c r="F22" s="341">
        <f t="shared" si="1"/>
        <v>0</v>
      </c>
      <c r="G22" s="341">
        <f t="shared" si="1"/>
        <v>282.93</v>
      </c>
      <c r="H22" s="341">
        <f t="shared" si="1"/>
        <v>0</v>
      </c>
      <c r="I22" s="341">
        <f t="shared" si="1"/>
        <v>0</v>
      </c>
      <c r="J22" s="392">
        <f t="shared" si="0"/>
        <v>0</v>
      </c>
    </row>
    <row r="23" spans="1:10" ht="14.25" customHeight="1">
      <c r="A23" s="357"/>
      <c r="B23" s="346" t="s">
        <v>1354</v>
      </c>
      <c r="C23" s="358"/>
      <c r="D23" s="341" t="s">
        <v>1324</v>
      </c>
      <c r="E23" s="341">
        <f>E195+E356</f>
        <v>0</v>
      </c>
      <c r="F23" s="341">
        <f t="shared" si="1"/>
        <v>0</v>
      </c>
      <c r="G23" s="341">
        <f t="shared" si="1"/>
        <v>0</v>
      </c>
      <c r="H23" s="341">
        <f t="shared" si="1"/>
        <v>0</v>
      </c>
      <c r="I23" s="341">
        <f t="shared" si="1"/>
        <v>0</v>
      </c>
      <c r="J23" s="392">
        <f t="shared" si="0"/>
        <v>0</v>
      </c>
    </row>
    <row r="24" spans="1:10" ht="12.75" customHeight="1">
      <c r="A24" s="348"/>
      <c r="B24" s="359"/>
      <c r="C24" s="359"/>
      <c r="D24" s="341"/>
      <c r="E24" s="341"/>
      <c r="F24" s="343"/>
      <c r="G24" s="343"/>
      <c r="H24" s="343"/>
      <c r="I24" s="343"/>
      <c r="J24" s="392">
        <f t="shared" si="0"/>
        <v>0</v>
      </c>
    </row>
    <row r="25" spans="1:10" ht="12.75" customHeight="1">
      <c r="A25" s="351" t="s">
        <v>324</v>
      </c>
      <c r="B25" s="360"/>
      <c r="C25" s="345"/>
      <c r="D25" s="350" t="s">
        <v>96</v>
      </c>
      <c r="E25" s="341">
        <f>E197</f>
        <v>2350</v>
      </c>
      <c r="F25" s="341">
        <f>F197</f>
        <v>0</v>
      </c>
      <c r="G25" s="341">
        <f>G197</f>
        <v>2350</v>
      </c>
      <c r="H25" s="341">
        <f>H197</f>
        <v>0</v>
      </c>
      <c r="I25" s="341">
        <f>I197</f>
        <v>0</v>
      </c>
      <c r="J25" s="392">
        <f t="shared" si="0"/>
        <v>0</v>
      </c>
    </row>
    <row r="26" spans="1:10" ht="12.75">
      <c r="A26" s="343"/>
      <c r="B26" s="351"/>
      <c r="C26" s="361"/>
      <c r="D26" s="362"/>
      <c r="E26" s="341"/>
      <c r="F26" s="343"/>
      <c r="G26" s="343"/>
      <c r="H26" s="343"/>
      <c r="I26" s="343"/>
      <c r="J26" s="392">
        <f t="shared" si="0"/>
        <v>0</v>
      </c>
    </row>
    <row r="27" spans="1:10" ht="26.25" customHeight="1">
      <c r="A27" s="1015" t="s">
        <v>252</v>
      </c>
      <c r="B27" s="1015"/>
      <c r="C27" s="1015"/>
      <c r="D27" s="350" t="s">
        <v>97</v>
      </c>
      <c r="E27" s="341">
        <f>E29+E30+E31</f>
        <v>97.93</v>
      </c>
      <c r="F27" s="341">
        <f>F29+F30+F31</f>
        <v>0</v>
      </c>
      <c r="G27" s="341">
        <f>G29+G30+G31</f>
        <v>97.93</v>
      </c>
      <c r="H27" s="341">
        <f>H29+H30+H31</f>
        <v>0</v>
      </c>
      <c r="I27" s="341">
        <f>I29+I30+I31</f>
        <v>0</v>
      </c>
      <c r="J27" s="392">
        <f t="shared" si="0"/>
        <v>0</v>
      </c>
    </row>
    <row r="28" spans="1:10" ht="12.75">
      <c r="A28" s="344" t="s">
        <v>750</v>
      </c>
      <c r="B28" s="344"/>
      <c r="C28" s="344"/>
      <c r="D28" s="341"/>
      <c r="E28" s="341"/>
      <c r="F28" s="343"/>
      <c r="G28" s="343"/>
      <c r="H28" s="343"/>
      <c r="I28" s="343"/>
      <c r="J28" s="392">
        <f t="shared" si="0"/>
        <v>0</v>
      </c>
    </row>
    <row r="29" spans="1:10" ht="23.25" customHeight="1">
      <c r="A29" s="363"/>
      <c r="B29" s="1012" t="s">
        <v>760</v>
      </c>
      <c r="C29" s="1012"/>
      <c r="D29" s="341" t="s">
        <v>98</v>
      </c>
      <c r="E29" s="341">
        <f>E201</f>
        <v>97.93</v>
      </c>
      <c r="F29" s="341">
        <f>F201</f>
        <v>0</v>
      </c>
      <c r="G29" s="341">
        <f>G201</f>
        <v>97.93</v>
      </c>
      <c r="H29" s="341">
        <f>H201</f>
        <v>0</v>
      </c>
      <c r="I29" s="341">
        <f>I201</f>
        <v>0</v>
      </c>
      <c r="J29" s="392">
        <f t="shared" si="0"/>
        <v>0</v>
      </c>
    </row>
    <row r="30" spans="1:10" ht="25.5" customHeight="1">
      <c r="A30" s="363"/>
      <c r="B30" s="1012" t="s">
        <v>100</v>
      </c>
      <c r="C30" s="1012"/>
      <c r="D30" s="341" t="s">
        <v>99</v>
      </c>
      <c r="E30" s="341">
        <f aca="true" t="shared" si="2" ref="E30:I31">E202</f>
        <v>0</v>
      </c>
      <c r="F30" s="341">
        <f t="shared" si="2"/>
        <v>0</v>
      </c>
      <c r="G30" s="341">
        <f t="shared" si="2"/>
        <v>0</v>
      </c>
      <c r="H30" s="341">
        <f t="shared" si="2"/>
        <v>0</v>
      </c>
      <c r="I30" s="341">
        <f t="shared" si="2"/>
        <v>0</v>
      </c>
      <c r="J30" s="392">
        <f t="shared" si="0"/>
        <v>0</v>
      </c>
    </row>
    <row r="31" spans="1:10" ht="27.75" customHeight="1">
      <c r="A31" s="363"/>
      <c r="B31" s="1012" t="s">
        <v>1694</v>
      </c>
      <c r="C31" s="1012"/>
      <c r="D31" s="341" t="s">
        <v>1695</v>
      </c>
      <c r="E31" s="341">
        <f t="shared" si="2"/>
        <v>0</v>
      </c>
      <c r="F31" s="341">
        <f t="shared" si="2"/>
        <v>0</v>
      </c>
      <c r="G31" s="341">
        <f t="shared" si="2"/>
        <v>0</v>
      </c>
      <c r="H31" s="341">
        <f t="shared" si="2"/>
        <v>0</v>
      </c>
      <c r="I31" s="341">
        <f t="shared" si="2"/>
        <v>0</v>
      </c>
      <c r="J31" s="392">
        <f t="shared" si="0"/>
        <v>0</v>
      </c>
    </row>
    <row r="32" spans="1:10" ht="12.75">
      <c r="A32" s="348"/>
      <c r="B32" s="348"/>
      <c r="C32" s="348"/>
      <c r="D32" s="341"/>
      <c r="E32" s="341"/>
      <c r="F32" s="343"/>
      <c r="G32" s="343"/>
      <c r="H32" s="343"/>
      <c r="I32" s="343"/>
      <c r="J32" s="392">
        <f t="shared" si="0"/>
        <v>0</v>
      </c>
    </row>
    <row r="33" spans="1:10" ht="33" customHeight="1">
      <c r="A33" s="1013" t="s">
        <v>1060</v>
      </c>
      <c r="B33" s="1013"/>
      <c r="C33" s="1013"/>
      <c r="D33" s="403" t="s">
        <v>1944</v>
      </c>
      <c r="E33" s="341">
        <f>E34+E38</f>
        <v>686.28</v>
      </c>
      <c r="F33" s="341">
        <f>F34+F38</f>
        <v>0</v>
      </c>
      <c r="G33" s="341">
        <f>G34+G38</f>
        <v>686.28</v>
      </c>
      <c r="H33" s="341">
        <f>H34+H38</f>
        <v>0</v>
      </c>
      <c r="I33" s="341">
        <f>I34+I38</f>
        <v>0</v>
      </c>
      <c r="J33" s="392">
        <f t="shared" si="0"/>
        <v>0</v>
      </c>
    </row>
    <row r="34" spans="1:10" ht="12.75" customHeight="1">
      <c r="A34" s="366" t="s">
        <v>1061</v>
      </c>
      <c r="B34" s="383"/>
      <c r="C34" s="366"/>
      <c r="D34" s="350" t="s">
        <v>635</v>
      </c>
      <c r="E34" s="341">
        <f>E36</f>
        <v>0</v>
      </c>
      <c r="F34" s="341">
        <f>F36</f>
        <v>0</v>
      </c>
      <c r="G34" s="341">
        <f>G36</f>
        <v>0</v>
      </c>
      <c r="H34" s="341">
        <f>H36</f>
        <v>0</v>
      </c>
      <c r="I34" s="341">
        <f>I36</f>
        <v>0</v>
      </c>
      <c r="J34" s="392">
        <f t="shared" si="0"/>
        <v>0</v>
      </c>
    </row>
    <row r="35" spans="1:10" ht="12.75" customHeight="1">
      <c r="A35" s="344" t="s">
        <v>750</v>
      </c>
      <c r="B35" s="344"/>
      <c r="C35" s="344"/>
      <c r="D35" s="341"/>
      <c r="E35" s="341"/>
      <c r="F35" s="343"/>
      <c r="G35" s="343"/>
      <c r="H35" s="343"/>
      <c r="I35" s="343"/>
      <c r="J35" s="392">
        <f t="shared" si="0"/>
        <v>0</v>
      </c>
    </row>
    <row r="36" spans="1:10" ht="12.75">
      <c r="A36" s="345"/>
      <c r="B36" s="346" t="s">
        <v>1355</v>
      </c>
      <c r="C36" s="345"/>
      <c r="D36" s="341" t="s">
        <v>1052</v>
      </c>
      <c r="E36" s="341">
        <f>E208+E362</f>
        <v>0</v>
      </c>
      <c r="F36" s="341">
        <f>F208+F362</f>
        <v>0</v>
      </c>
      <c r="G36" s="341">
        <f>G208+G362</f>
        <v>0</v>
      </c>
      <c r="H36" s="341">
        <f>H208+H362</f>
        <v>0</v>
      </c>
      <c r="I36" s="341">
        <f>I208+I362</f>
        <v>0</v>
      </c>
      <c r="J36" s="392">
        <f t="shared" si="0"/>
        <v>0</v>
      </c>
    </row>
    <row r="37" spans="1:10" ht="12.75" customHeight="1">
      <c r="A37" s="348"/>
      <c r="B37" s="348"/>
      <c r="C37" s="348"/>
      <c r="D37" s="341"/>
      <c r="E37" s="341"/>
      <c r="F37" s="343"/>
      <c r="G37" s="343"/>
      <c r="H37" s="343"/>
      <c r="I37" s="343"/>
      <c r="J37" s="392">
        <f t="shared" si="0"/>
        <v>0</v>
      </c>
    </row>
    <row r="38" spans="1:10" ht="25.5" customHeight="1">
      <c r="A38" s="1020" t="s">
        <v>1062</v>
      </c>
      <c r="B38" s="1020"/>
      <c r="C38" s="1020"/>
      <c r="D38" s="350" t="s">
        <v>636</v>
      </c>
      <c r="E38" s="341">
        <f>E40+E42+E43</f>
        <v>686.28</v>
      </c>
      <c r="F38" s="341">
        <f>F40+F42+F43</f>
        <v>0</v>
      </c>
      <c r="G38" s="341">
        <f>G40+G42+G43</f>
        <v>686.28</v>
      </c>
      <c r="H38" s="341">
        <f>H40+H42+H43</f>
        <v>0</v>
      </c>
      <c r="I38" s="341">
        <f>I40+I42+I43</f>
        <v>0</v>
      </c>
      <c r="J38" s="392">
        <f t="shared" si="0"/>
        <v>0</v>
      </c>
    </row>
    <row r="39" spans="1:10" ht="14.25" customHeight="1">
      <c r="A39" s="344" t="s">
        <v>750</v>
      </c>
      <c r="B39" s="344"/>
      <c r="C39" s="344"/>
      <c r="D39" s="341"/>
      <c r="E39" s="341"/>
      <c r="F39" s="343"/>
      <c r="G39" s="343"/>
      <c r="H39" s="343"/>
      <c r="I39" s="343"/>
      <c r="J39" s="392">
        <f t="shared" si="0"/>
        <v>0</v>
      </c>
    </row>
    <row r="40" spans="1:10" ht="12.75" customHeight="1">
      <c r="A40" s="357"/>
      <c r="B40" s="358" t="s">
        <v>1063</v>
      </c>
      <c r="C40" s="345"/>
      <c r="D40" s="341" t="s">
        <v>1704</v>
      </c>
      <c r="E40" s="341">
        <f>E41</f>
        <v>686.28</v>
      </c>
      <c r="F40" s="341">
        <f>F41</f>
        <v>0</v>
      </c>
      <c r="G40" s="341">
        <f>G41</f>
        <v>686.28</v>
      </c>
      <c r="H40" s="341">
        <f>H41</f>
        <v>0</v>
      </c>
      <c r="I40" s="341">
        <f>I41</f>
        <v>0</v>
      </c>
      <c r="J40" s="392">
        <f t="shared" si="0"/>
        <v>0</v>
      </c>
    </row>
    <row r="41" spans="1:10" ht="12.75" customHeight="1">
      <c r="A41" s="357"/>
      <c r="B41" s="358"/>
      <c r="C41" s="346" t="s">
        <v>380</v>
      </c>
      <c r="D41" s="347" t="s">
        <v>381</v>
      </c>
      <c r="E41" s="341">
        <f aca="true" t="shared" si="3" ref="E41:I43">E213+E367</f>
        <v>686.28</v>
      </c>
      <c r="F41" s="341">
        <f>F213+F367</f>
        <v>0</v>
      </c>
      <c r="G41" s="341">
        <f>G213+G367</f>
        <v>686.28</v>
      </c>
      <c r="H41" s="341">
        <f>H213+H367</f>
        <v>0</v>
      </c>
      <c r="I41" s="341">
        <f>I213+I367</f>
        <v>0</v>
      </c>
      <c r="J41" s="392">
        <f t="shared" si="0"/>
        <v>0</v>
      </c>
    </row>
    <row r="42" spans="1:10" ht="14.25" customHeight="1">
      <c r="A42" s="357"/>
      <c r="B42" s="358" t="s">
        <v>1705</v>
      </c>
      <c r="C42" s="345"/>
      <c r="D42" s="341" t="s">
        <v>1706</v>
      </c>
      <c r="E42" s="341">
        <f t="shared" si="3"/>
        <v>0</v>
      </c>
      <c r="F42" s="341">
        <f t="shared" si="3"/>
        <v>0</v>
      </c>
      <c r="G42" s="341">
        <f t="shared" si="3"/>
        <v>0</v>
      </c>
      <c r="H42" s="341">
        <f t="shared" si="3"/>
        <v>0</v>
      </c>
      <c r="I42" s="341">
        <f t="shared" si="3"/>
        <v>0</v>
      </c>
      <c r="J42" s="392">
        <f t="shared" si="0"/>
        <v>0</v>
      </c>
    </row>
    <row r="43" spans="1:10" ht="15.75" customHeight="1">
      <c r="A43" s="357"/>
      <c r="B43" s="358" t="s">
        <v>768</v>
      </c>
      <c r="C43" s="345"/>
      <c r="D43" s="341" t="s">
        <v>767</v>
      </c>
      <c r="E43" s="341">
        <f t="shared" si="3"/>
        <v>0</v>
      </c>
      <c r="F43" s="341">
        <f t="shared" si="3"/>
        <v>0</v>
      </c>
      <c r="G43" s="341">
        <f t="shared" si="3"/>
        <v>0</v>
      </c>
      <c r="H43" s="341">
        <f t="shared" si="3"/>
        <v>0</v>
      </c>
      <c r="I43" s="341">
        <f t="shared" si="3"/>
        <v>0</v>
      </c>
      <c r="J43" s="392">
        <f t="shared" si="0"/>
        <v>0</v>
      </c>
    </row>
    <row r="44" spans="1:10" ht="12.75">
      <c r="A44" s="348"/>
      <c r="B44" s="348"/>
      <c r="C44" s="348"/>
      <c r="D44" s="341"/>
      <c r="E44" s="341"/>
      <c r="F44" s="343"/>
      <c r="G44" s="343"/>
      <c r="H44" s="343"/>
      <c r="I44" s="343"/>
      <c r="J44" s="392">
        <f t="shared" si="0"/>
        <v>0</v>
      </c>
    </row>
    <row r="45" spans="1:10" ht="26.25" customHeight="1">
      <c r="A45" s="1014" t="s">
        <v>1064</v>
      </c>
      <c r="B45" s="1014"/>
      <c r="C45" s="1014"/>
      <c r="D45" s="404" t="s">
        <v>737</v>
      </c>
      <c r="E45" s="341">
        <f>E46+E63+E72+E91</f>
        <v>26605.920000000002</v>
      </c>
      <c r="F45" s="341">
        <f>F46+F63+F72+F91</f>
        <v>0</v>
      </c>
      <c r="G45" s="341">
        <f>G46+G63+G72+G91</f>
        <v>26605.920000000002</v>
      </c>
      <c r="H45" s="341">
        <f>H46+H63+H72+H91</f>
        <v>0</v>
      </c>
      <c r="I45" s="341">
        <f>I46+I63+I72+I91</f>
        <v>0</v>
      </c>
      <c r="J45" s="392">
        <f t="shared" si="0"/>
        <v>0</v>
      </c>
    </row>
    <row r="46" spans="1:10" ht="12.75">
      <c r="A46" s="353" t="s">
        <v>257</v>
      </c>
      <c r="B46" s="383"/>
      <c r="C46" s="349"/>
      <c r="D46" s="350" t="s">
        <v>322</v>
      </c>
      <c r="E46" s="341">
        <f>E48+E51+E55+E56+E58+E61</f>
        <v>18113.92</v>
      </c>
      <c r="F46" s="341">
        <f>F48+F51+F55+F56+F58+F61</f>
        <v>0</v>
      </c>
      <c r="G46" s="341">
        <f>G48+G51+G55+G56+G58+G61</f>
        <v>18113.92</v>
      </c>
      <c r="H46" s="341">
        <f>H48+H51+H55+H56+H58+H61</f>
        <v>0</v>
      </c>
      <c r="I46" s="341">
        <f>I48+I51+I55+I56+I58+I61</f>
        <v>0</v>
      </c>
      <c r="J46" s="392">
        <f t="shared" si="0"/>
        <v>0</v>
      </c>
    </row>
    <row r="47" spans="1:10" ht="12.75">
      <c r="A47" s="344" t="s">
        <v>750</v>
      </c>
      <c r="B47" s="344"/>
      <c r="C47" s="344"/>
      <c r="D47" s="341"/>
      <c r="E47" s="341"/>
      <c r="F47" s="343"/>
      <c r="G47" s="343"/>
      <c r="H47" s="343"/>
      <c r="I47" s="343"/>
      <c r="J47" s="392">
        <f t="shared" si="0"/>
        <v>0</v>
      </c>
    </row>
    <row r="48" spans="1:10" ht="12.75">
      <c r="A48" s="357"/>
      <c r="B48" s="364" t="s">
        <v>1065</v>
      </c>
      <c r="C48" s="365"/>
      <c r="D48" s="341" t="s">
        <v>650</v>
      </c>
      <c r="E48" s="341">
        <f>E49+E50</f>
        <v>9952</v>
      </c>
      <c r="F48" s="341">
        <f>F49+F50</f>
        <v>0</v>
      </c>
      <c r="G48" s="341">
        <f>G49+G50</f>
        <v>9952</v>
      </c>
      <c r="H48" s="341">
        <f>H49+H50</f>
        <v>0</v>
      </c>
      <c r="I48" s="341">
        <f>I49+I50</f>
        <v>0</v>
      </c>
      <c r="J48" s="392">
        <f t="shared" si="0"/>
        <v>0</v>
      </c>
    </row>
    <row r="49" spans="1:10" ht="12.75">
      <c r="A49" s="357"/>
      <c r="B49" s="364"/>
      <c r="C49" s="364" t="s">
        <v>382</v>
      </c>
      <c r="D49" s="347" t="s">
        <v>111</v>
      </c>
      <c r="E49" s="341">
        <f>E221+E375</f>
        <v>4003</v>
      </c>
      <c r="F49" s="341">
        <f aca="true" t="shared" si="4" ref="F49:I50">F221+F375</f>
        <v>0</v>
      </c>
      <c r="G49" s="341">
        <f t="shared" si="4"/>
        <v>4003</v>
      </c>
      <c r="H49" s="341">
        <f t="shared" si="4"/>
        <v>0</v>
      </c>
      <c r="I49" s="341">
        <f t="shared" si="4"/>
        <v>0</v>
      </c>
      <c r="J49" s="392">
        <f t="shared" si="0"/>
        <v>0</v>
      </c>
    </row>
    <row r="50" spans="1:10" ht="12.75">
      <c r="A50" s="357"/>
      <c r="B50" s="364"/>
      <c r="C50" s="364" t="s">
        <v>383</v>
      </c>
      <c r="D50" s="347" t="s">
        <v>112</v>
      </c>
      <c r="E50" s="341">
        <f>E222+E376</f>
        <v>5949</v>
      </c>
      <c r="F50" s="341">
        <f t="shared" si="4"/>
        <v>0</v>
      </c>
      <c r="G50" s="341">
        <f t="shared" si="4"/>
        <v>5949</v>
      </c>
      <c r="H50" s="341">
        <f t="shared" si="4"/>
        <v>0</v>
      </c>
      <c r="I50" s="341">
        <f t="shared" si="4"/>
        <v>0</v>
      </c>
      <c r="J50" s="392">
        <f t="shared" si="0"/>
        <v>0</v>
      </c>
    </row>
    <row r="51" spans="1:10" ht="12.75">
      <c r="A51" s="357"/>
      <c r="B51" s="364" t="s">
        <v>258</v>
      </c>
      <c r="C51" s="366"/>
      <c r="D51" s="341" t="s">
        <v>1045</v>
      </c>
      <c r="E51" s="341">
        <f>E52+E53+E54</f>
        <v>8111.92</v>
      </c>
      <c r="F51" s="341">
        <f>F52+F53+F54</f>
        <v>0</v>
      </c>
      <c r="G51" s="341">
        <f>G52+G53+G54</f>
        <v>8111.92</v>
      </c>
      <c r="H51" s="341">
        <f>H52+H53+H54</f>
        <v>0</v>
      </c>
      <c r="I51" s="341">
        <f>I52+I53+I54</f>
        <v>0</v>
      </c>
      <c r="J51" s="392">
        <f t="shared" si="0"/>
        <v>0</v>
      </c>
    </row>
    <row r="52" spans="1:10" ht="12.75">
      <c r="A52" s="357"/>
      <c r="B52" s="364"/>
      <c r="C52" s="346" t="s">
        <v>384</v>
      </c>
      <c r="D52" s="347" t="s">
        <v>1270</v>
      </c>
      <c r="E52" s="341">
        <f>E224+E378</f>
        <v>0</v>
      </c>
      <c r="F52" s="341">
        <f>F224+F378</f>
        <v>0</v>
      </c>
      <c r="G52" s="341">
        <f>G224+G378</f>
        <v>0</v>
      </c>
      <c r="H52" s="341">
        <f>H224+H378</f>
        <v>0</v>
      </c>
      <c r="I52" s="341">
        <f>I224+I378</f>
        <v>0</v>
      </c>
      <c r="J52" s="392">
        <f t="shared" si="0"/>
        <v>0</v>
      </c>
    </row>
    <row r="53" spans="1:10" ht="12.75">
      <c r="A53" s="357"/>
      <c r="B53" s="364"/>
      <c r="C53" s="346" t="s">
        <v>385</v>
      </c>
      <c r="D53" s="347" t="s">
        <v>1271</v>
      </c>
      <c r="E53" s="341">
        <f aca="true" t="shared" si="5" ref="E53:I55">E225+E379</f>
        <v>6505.92</v>
      </c>
      <c r="F53" s="341">
        <f t="shared" si="5"/>
        <v>0</v>
      </c>
      <c r="G53" s="341">
        <f t="shared" si="5"/>
        <v>6505.92</v>
      </c>
      <c r="H53" s="341">
        <f t="shared" si="5"/>
        <v>0</v>
      </c>
      <c r="I53" s="341">
        <f t="shared" si="5"/>
        <v>0</v>
      </c>
      <c r="J53" s="392">
        <f t="shared" si="0"/>
        <v>0</v>
      </c>
    </row>
    <row r="54" spans="1:10" ht="12.75">
      <c r="A54" s="357"/>
      <c r="B54" s="364"/>
      <c r="C54" s="356" t="s">
        <v>386</v>
      </c>
      <c r="D54" s="347" t="s">
        <v>1272</v>
      </c>
      <c r="E54" s="341">
        <f t="shared" si="5"/>
        <v>1606</v>
      </c>
      <c r="F54" s="341">
        <f t="shared" si="5"/>
        <v>0</v>
      </c>
      <c r="G54" s="341">
        <f t="shared" si="5"/>
        <v>1606</v>
      </c>
      <c r="H54" s="341">
        <f t="shared" si="5"/>
        <v>0</v>
      </c>
      <c r="I54" s="341">
        <f t="shared" si="5"/>
        <v>0</v>
      </c>
      <c r="J54" s="392">
        <f t="shared" si="0"/>
        <v>0</v>
      </c>
    </row>
    <row r="55" spans="1:10" ht="12.75">
      <c r="A55" s="357"/>
      <c r="B55" s="346" t="s">
        <v>1356</v>
      </c>
      <c r="C55" s="346"/>
      <c r="D55" s="341" t="s">
        <v>1044</v>
      </c>
      <c r="E55" s="341">
        <f>E227+E381</f>
        <v>0</v>
      </c>
      <c r="F55" s="341">
        <f t="shared" si="5"/>
        <v>0</v>
      </c>
      <c r="G55" s="341">
        <f t="shared" si="5"/>
        <v>0</v>
      </c>
      <c r="H55" s="341">
        <f t="shared" si="5"/>
        <v>0</v>
      </c>
      <c r="I55" s="341">
        <f t="shared" si="5"/>
        <v>0</v>
      </c>
      <c r="J55" s="392">
        <f t="shared" si="0"/>
        <v>0</v>
      </c>
    </row>
    <row r="56" spans="1:10" ht="12.75">
      <c r="A56" s="357"/>
      <c r="B56" s="346" t="s">
        <v>366</v>
      </c>
      <c r="C56" s="354"/>
      <c r="D56" s="341" t="s">
        <v>1043</v>
      </c>
      <c r="E56" s="341">
        <f>E57</f>
        <v>0</v>
      </c>
      <c r="F56" s="341">
        <f>F57</f>
        <v>0</v>
      </c>
      <c r="G56" s="341">
        <f>G57</f>
        <v>0</v>
      </c>
      <c r="H56" s="341">
        <f>H57</f>
        <v>0</v>
      </c>
      <c r="I56" s="341">
        <f>I57</f>
        <v>0</v>
      </c>
      <c r="J56" s="392">
        <f t="shared" si="0"/>
        <v>0</v>
      </c>
    </row>
    <row r="57" spans="1:10" ht="12.75">
      <c r="A57" s="357"/>
      <c r="B57" s="346"/>
      <c r="C57" s="346" t="s">
        <v>108</v>
      </c>
      <c r="D57" s="347" t="s">
        <v>1273</v>
      </c>
      <c r="E57" s="341">
        <f>E229+E383</f>
        <v>0</v>
      </c>
      <c r="F57" s="341">
        <f>F229+F383</f>
        <v>0</v>
      </c>
      <c r="G57" s="341">
        <f>G229+G383</f>
        <v>0</v>
      </c>
      <c r="H57" s="341">
        <f>H229+H383</f>
        <v>0</v>
      </c>
      <c r="I57" s="341">
        <f>I229+I383</f>
        <v>0</v>
      </c>
      <c r="J57" s="392">
        <f t="shared" si="0"/>
        <v>0</v>
      </c>
    </row>
    <row r="58" spans="1:10" ht="12.75">
      <c r="A58" s="357"/>
      <c r="B58" s="346" t="s">
        <v>367</v>
      </c>
      <c r="C58" s="346"/>
      <c r="D58" s="341" t="s">
        <v>1042</v>
      </c>
      <c r="E58" s="341">
        <f>E59+E60</f>
        <v>0</v>
      </c>
      <c r="F58" s="341">
        <f>F59+F60</f>
        <v>0</v>
      </c>
      <c r="G58" s="341">
        <f>G59+G60</f>
        <v>0</v>
      </c>
      <c r="H58" s="341">
        <f>H59+H60</f>
        <v>0</v>
      </c>
      <c r="I58" s="341">
        <f>I59+I60</f>
        <v>0</v>
      </c>
      <c r="J58" s="392">
        <f t="shared" si="0"/>
        <v>0</v>
      </c>
    </row>
    <row r="59" spans="1:10" ht="12.75">
      <c r="A59" s="357"/>
      <c r="B59" s="346"/>
      <c r="C59" s="364" t="s">
        <v>109</v>
      </c>
      <c r="D59" s="347" t="s">
        <v>1274</v>
      </c>
      <c r="E59" s="341">
        <f>E231+E385</f>
        <v>0</v>
      </c>
      <c r="F59" s="341">
        <f>F231+F385</f>
        <v>0</v>
      </c>
      <c r="G59" s="341">
        <f>G231+G385</f>
        <v>0</v>
      </c>
      <c r="H59" s="341">
        <f>H231+H385</f>
        <v>0</v>
      </c>
      <c r="I59" s="341">
        <f>I231+I385</f>
        <v>0</v>
      </c>
      <c r="J59" s="392">
        <f t="shared" si="0"/>
        <v>0</v>
      </c>
    </row>
    <row r="60" spans="1:10" ht="12.75">
      <c r="A60" s="357"/>
      <c r="B60" s="346"/>
      <c r="C60" s="346" t="s">
        <v>110</v>
      </c>
      <c r="D60" s="347" t="s">
        <v>1275</v>
      </c>
      <c r="E60" s="341">
        <f aca="true" t="shared" si="6" ref="E60:I61">E232+E386</f>
        <v>0</v>
      </c>
      <c r="F60" s="341">
        <f t="shared" si="6"/>
        <v>0</v>
      </c>
      <c r="G60" s="341">
        <f t="shared" si="6"/>
        <v>0</v>
      </c>
      <c r="H60" s="341">
        <f t="shared" si="6"/>
        <v>0</v>
      </c>
      <c r="I60" s="341">
        <f t="shared" si="6"/>
        <v>0</v>
      </c>
      <c r="J60" s="392">
        <f t="shared" si="0"/>
        <v>0</v>
      </c>
    </row>
    <row r="61" spans="1:10" ht="12.75">
      <c r="A61" s="357"/>
      <c r="B61" s="356" t="s">
        <v>1357</v>
      </c>
      <c r="C61" s="356"/>
      <c r="D61" s="341" t="s">
        <v>1328</v>
      </c>
      <c r="E61" s="341">
        <v>50</v>
      </c>
      <c r="F61" s="341">
        <f t="shared" si="6"/>
        <v>0</v>
      </c>
      <c r="G61" s="341">
        <f t="shared" si="6"/>
        <v>50</v>
      </c>
      <c r="H61" s="341">
        <f t="shared" si="6"/>
        <v>0</v>
      </c>
      <c r="I61" s="341">
        <f t="shared" si="6"/>
        <v>0</v>
      </c>
      <c r="J61" s="392">
        <f t="shared" si="0"/>
        <v>0</v>
      </c>
    </row>
    <row r="62" spans="1:10" ht="12.75">
      <c r="A62" s="367"/>
      <c r="B62" s="367"/>
      <c r="C62" s="367"/>
      <c r="D62" s="341"/>
      <c r="E62" s="341"/>
      <c r="F62" s="343"/>
      <c r="G62" s="343"/>
      <c r="H62" s="343"/>
      <c r="I62" s="343"/>
      <c r="J62" s="392">
        <f t="shared" si="0"/>
        <v>0</v>
      </c>
    </row>
    <row r="63" spans="1:10" ht="12.75">
      <c r="A63" s="353" t="s">
        <v>1986</v>
      </c>
      <c r="B63" s="368"/>
      <c r="C63" s="355"/>
      <c r="D63" s="350" t="s">
        <v>1046</v>
      </c>
      <c r="E63" s="341">
        <f>E65+E68+E69</f>
        <v>876.13</v>
      </c>
      <c r="F63" s="341">
        <f>F65+F68+F69</f>
        <v>0</v>
      </c>
      <c r="G63" s="341">
        <f>G65+G68+G69</f>
        <v>876.13</v>
      </c>
      <c r="H63" s="341">
        <f>H65+H68+H69</f>
        <v>0</v>
      </c>
      <c r="I63" s="341">
        <f>I65+I68+I69</f>
        <v>0</v>
      </c>
      <c r="J63" s="392">
        <f t="shared" si="0"/>
        <v>0</v>
      </c>
    </row>
    <row r="64" spans="1:10" ht="16.5" customHeight="1">
      <c r="A64" s="344" t="s">
        <v>750</v>
      </c>
      <c r="B64" s="344"/>
      <c r="C64" s="344"/>
      <c r="D64" s="341"/>
      <c r="E64" s="341"/>
      <c r="F64" s="341"/>
      <c r="G64" s="341"/>
      <c r="H64" s="341"/>
      <c r="I64" s="341"/>
      <c r="J64" s="392">
        <f t="shared" si="0"/>
        <v>0</v>
      </c>
    </row>
    <row r="65" spans="1:10" ht="26.25" customHeight="1">
      <c r="A65" s="356"/>
      <c r="B65" s="1009" t="s">
        <v>1735</v>
      </c>
      <c r="C65" s="1009"/>
      <c r="D65" s="341" t="s">
        <v>1047</v>
      </c>
      <c r="E65" s="341">
        <f>E66+E67</f>
        <v>0</v>
      </c>
      <c r="F65" s="341">
        <f>F66+F67</f>
        <v>0</v>
      </c>
      <c r="G65" s="341">
        <f>G66+G67</f>
        <v>0</v>
      </c>
      <c r="H65" s="341">
        <f>H66+H67</f>
        <v>0</v>
      </c>
      <c r="I65" s="341">
        <f>I66+I67</f>
        <v>0</v>
      </c>
      <c r="J65" s="392">
        <f t="shared" si="0"/>
        <v>0</v>
      </c>
    </row>
    <row r="66" spans="1:10" ht="12.75">
      <c r="A66" s="356"/>
      <c r="B66" s="356"/>
      <c r="C66" s="356" t="s">
        <v>1932</v>
      </c>
      <c r="D66" s="347" t="s">
        <v>1351</v>
      </c>
      <c r="E66" s="341">
        <f>E238+E392</f>
        <v>0</v>
      </c>
      <c r="F66" s="341">
        <f>F238+F392</f>
        <v>0</v>
      </c>
      <c r="G66" s="341">
        <f>G238+G392</f>
        <v>0</v>
      </c>
      <c r="H66" s="341">
        <f>H238+H392</f>
        <v>0</v>
      </c>
      <c r="I66" s="341">
        <f>I238+I392</f>
        <v>0</v>
      </c>
      <c r="J66" s="392">
        <f t="shared" si="0"/>
        <v>0</v>
      </c>
    </row>
    <row r="67" spans="1:10" ht="12.75">
      <c r="A67" s="356"/>
      <c r="B67" s="356"/>
      <c r="C67" s="356" t="s">
        <v>1733</v>
      </c>
      <c r="D67" s="347" t="s">
        <v>1734</v>
      </c>
      <c r="E67" s="341">
        <f aca="true" t="shared" si="7" ref="E67:I68">E239+E393</f>
        <v>0</v>
      </c>
      <c r="F67" s="341">
        <f t="shared" si="7"/>
        <v>0</v>
      </c>
      <c r="G67" s="341">
        <f t="shared" si="7"/>
        <v>0</v>
      </c>
      <c r="H67" s="341">
        <f t="shared" si="7"/>
        <v>0</v>
      </c>
      <c r="I67" s="341">
        <f t="shared" si="7"/>
        <v>0</v>
      </c>
      <c r="J67" s="392">
        <f t="shared" si="0"/>
        <v>0</v>
      </c>
    </row>
    <row r="68" spans="1:10" ht="12.75">
      <c r="A68" s="356"/>
      <c r="B68" s="356" t="s">
        <v>1987</v>
      </c>
      <c r="C68" s="356"/>
      <c r="D68" s="341" t="s">
        <v>1988</v>
      </c>
      <c r="E68" s="341">
        <f t="shared" si="7"/>
        <v>0</v>
      </c>
      <c r="F68" s="341">
        <f t="shared" si="7"/>
        <v>0</v>
      </c>
      <c r="G68" s="341">
        <f t="shared" si="7"/>
        <v>0</v>
      </c>
      <c r="H68" s="341">
        <f t="shared" si="7"/>
        <v>0</v>
      </c>
      <c r="I68" s="341">
        <f t="shared" si="7"/>
        <v>0</v>
      </c>
      <c r="J68" s="392">
        <f t="shared" si="0"/>
        <v>0</v>
      </c>
    </row>
    <row r="69" spans="1:10" ht="12.75">
      <c r="A69" s="357"/>
      <c r="B69" s="346" t="s">
        <v>1687</v>
      </c>
      <c r="C69" s="346"/>
      <c r="D69" s="341" t="s">
        <v>1048</v>
      </c>
      <c r="E69" s="341">
        <f>E70</f>
        <v>876.13</v>
      </c>
      <c r="F69" s="341">
        <f>F70</f>
        <v>0</v>
      </c>
      <c r="G69" s="341">
        <f>G70</f>
        <v>876.13</v>
      </c>
      <c r="H69" s="341">
        <f>H70</f>
        <v>0</v>
      </c>
      <c r="I69" s="341">
        <f>I70</f>
        <v>0</v>
      </c>
      <c r="J69" s="392">
        <f t="shared" si="0"/>
        <v>0</v>
      </c>
    </row>
    <row r="70" spans="1:10" ht="12.75">
      <c r="A70" s="357"/>
      <c r="B70" s="346"/>
      <c r="C70" s="356" t="s">
        <v>1276</v>
      </c>
      <c r="D70" s="347" t="s">
        <v>1277</v>
      </c>
      <c r="E70" s="341">
        <f>E242+E396</f>
        <v>876.13</v>
      </c>
      <c r="F70" s="341">
        <f>F242+F396</f>
        <v>0</v>
      </c>
      <c r="G70" s="341">
        <f>G242+G396</f>
        <v>876.13</v>
      </c>
      <c r="H70" s="341">
        <f>H242+H396</f>
        <v>0</v>
      </c>
      <c r="I70" s="341">
        <f>I242+I396</f>
        <v>0</v>
      </c>
      <c r="J70" s="392">
        <f t="shared" si="0"/>
        <v>0</v>
      </c>
    </row>
    <row r="71" spans="1:10" ht="12.75">
      <c r="A71" s="357"/>
      <c r="B71" s="346"/>
      <c r="C71" s="356"/>
      <c r="D71" s="341"/>
      <c r="E71" s="341"/>
      <c r="F71" s="343"/>
      <c r="G71" s="343"/>
      <c r="H71" s="343"/>
      <c r="I71" s="343"/>
      <c r="J71" s="392">
        <f t="shared" si="0"/>
        <v>0</v>
      </c>
    </row>
    <row r="72" spans="1:10" ht="12.75">
      <c r="A72" s="353" t="s">
        <v>368</v>
      </c>
      <c r="B72" s="369"/>
      <c r="C72" s="353"/>
      <c r="D72" s="350" t="s">
        <v>1941</v>
      </c>
      <c r="E72" s="341">
        <f>E74+E84+E88+E89</f>
        <v>3757.95</v>
      </c>
      <c r="F72" s="341">
        <f>F74+F84+F88+F89</f>
        <v>0</v>
      </c>
      <c r="G72" s="341">
        <f>G74+G84+G88+G89</f>
        <v>3757.95</v>
      </c>
      <c r="H72" s="341">
        <f>H74+H84+H88+H89</f>
        <v>0</v>
      </c>
      <c r="I72" s="341">
        <f>I74+I84+I88+I89</f>
        <v>0</v>
      </c>
      <c r="J72" s="392">
        <f t="shared" si="0"/>
        <v>0</v>
      </c>
    </row>
    <row r="73" spans="1:10" ht="14.25" customHeight="1">
      <c r="A73" s="344" t="s">
        <v>750</v>
      </c>
      <c r="B73" s="344"/>
      <c r="C73" s="344"/>
      <c r="D73" s="341"/>
      <c r="E73" s="341"/>
      <c r="F73" s="341"/>
      <c r="G73" s="341"/>
      <c r="H73" s="341"/>
      <c r="I73" s="341"/>
      <c r="J73" s="392">
        <f t="shared" si="0"/>
        <v>0</v>
      </c>
    </row>
    <row r="74" spans="1:10" ht="12" customHeight="1">
      <c r="A74" s="356"/>
      <c r="B74" s="1009" t="s">
        <v>259</v>
      </c>
      <c r="C74" s="1009"/>
      <c r="D74" s="341" t="s">
        <v>1049</v>
      </c>
      <c r="E74" s="341">
        <f>E75+E76+E77+E78+E79+E80+E81+E82+E83</f>
        <v>853.1600000000001</v>
      </c>
      <c r="F74" s="341">
        <f>F75+F76+F77+F78+F79+F80+F81+F82+F83</f>
        <v>0</v>
      </c>
      <c r="G74" s="341">
        <f>G75+G76+G77+G78+G79+G80+G81+G82+G83</f>
        <v>853.1600000000001</v>
      </c>
      <c r="H74" s="341">
        <f>H75+H76+H77+H78+H79+H80+H81+H82+H83</f>
        <v>0</v>
      </c>
      <c r="I74" s="341">
        <f>I75+I76+I77+I78+I79+I80+I81+I82+I83</f>
        <v>0</v>
      </c>
      <c r="J74" s="392">
        <f aca="true" t="shared" si="8" ref="J74:J137">E74-G74-H74-I74</f>
        <v>0</v>
      </c>
    </row>
    <row r="75" spans="1:10" ht="12.75">
      <c r="A75" s="356"/>
      <c r="B75" s="346"/>
      <c r="C75" s="356" t="s">
        <v>1278</v>
      </c>
      <c r="D75" s="405" t="s">
        <v>426</v>
      </c>
      <c r="E75" s="341">
        <f>E247+E401</f>
        <v>193.38</v>
      </c>
      <c r="F75" s="341">
        <f>F247+F401</f>
        <v>0</v>
      </c>
      <c r="G75" s="341">
        <f>G247+G401</f>
        <v>193.38</v>
      </c>
      <c r="H75" s="341">
        <f>H247+H401</f>
        <v>0</v>
      </c>
      <c r="I75" s="341">
        <f>I247+I401</f>
        <v>0</v>
      </c>
      <c r="J75" s="392">
        <f t="shared" si="8"/>
        <v>0</v>
      </c>
    </row>
    <row r="76" spans="1:10" ht="12.75">
      <c r="A76" s="356"/>
      <c r="B76" s="346"/>
      <c r="C76" s="355" t="s">
        <v>1279</v>
      </c>
      <c r="D76" s="405" t="s">
        <v>427</v>
      </c>
      <c r="E76" s="341">
        <f aca="true" t="shared" si="9" ref="E76:I83">E248+E402</f>
        <v>57.56</v>
      </c>
      <c r="F76" s="341">
        <f t="shared" si="9"/>
        <v>0</v>
      </c>
      <c r="G76" s="341">
        <f t="shared" si="9"/>
        <v>57.56</v>
      </c>
      <c r="H76" s="341">
        <f t="shared" si="9"/>
        <v>0</v>
      </c>
      <c r="I76" s="341">
        <f t="shared" si="9"/>
        <v>0</v>
      </c>
      <c r="J76" s="392">
        <f t="shared" si="8"/>
        <v>0</v>
      </c>
    </row>
    <row r="77" spans="1:10" ht="12.75">
      <c r="A77" s="356"/>
      <c r="B77" s="346"/>
      <c r="C77" s="356" t="s">
        <v>1280</v>
      </c>
      <c r="D77" s="405" t="s">
        <v>428</v>
      </c>
      <c r="E77" s="341">
        <f t="shared" si="9"/>
        <v>0</v>
      </c>
      <c r="F77" s="341">
        <f t="shared" si="9"/>
        <v>0</v>
      </c>
      <c r="G77" s="341">
        <f t="shared" si="9"/>
        <v>0</v>
      </c>
      <c r="H77" s="341">
        <f t="shared" si="9"/>
        <v>0</v>
      </c>
      <c r="I77" s="341">
        <f t="shared" si="9"/>
        <v>0</v>
      </c>
      <c r="J77" s="392">
        <f t="shared" si="8"/>
        <v>0</v>
      </c>
    </row>
    <row r="78" spans="1:10" ht="12.75">
      <c r="A78" s="356"/>
      <c r="B78" s="346"/>
      <c r="C78" s="355" t="s">
        <v>1281</v>
      </c>
      <c r="D78" s="405" t="s">
        <v>429</v>
      </c>
      <c r="E78" s="341">
        <f t="shared" si="9"/>
        <v>0</v>
      </c>
      <c r="F78" s="341">
        <f t="shared" si="9"/>
        <v>0</v>
      </c>
      <c r="G78" s="341">
        <f t="shared" si="9"/>
        <v>0</v>
      </c>
      <c r="H78" s="341">
        <f t="shared" si="9"/>
        <v>0</v>
      </c>
      <c r="I78" s="341">
        <f t="shared" si="9"/>
        <v>0</v>
      </c>
      <c r="J78" s="392">
        <f t="shared" si="8"/>
        <v>0</v>
      </c>
    </row>
    <row r="79" spans="1:10" ht="12.75">
      <c r="A79" s="356"/>
      <c r="B79" s="346"/>
      <c r="C79" s="355" t="s">
        <v>1282</v>
      </c>
      <c r="D79" s="405" t="s">
        <v>430</v>
      </c>
      <c r="E79" s="341">
        <f t="shared" si="9"/>
        <v>277.22</v>
      </c>
      <c r="F79" s="341">
        <f t="shared" si="9"/>
        <v>0</v>
      </c>
      <c r="G79" s="341">
        <f t="shared" si="9"/>
        <v>277.22</v>
      </c>
      <c r="H79" s="341">
        <f t="shared" si="9"/>
        <v>0</v>
      </c>
      <c r="I79" s="341">
        <f t="shared" si="9"/>
        <v>0</v>
      </c>
      <c r="J79" s="392">
        <f t="shared" si="8"/>
        <v>0</v>
      </c>
    </row>
    <row r="80" spans="1:10" ht="12.75">
      <c r="A80" s="356"/>
      <c r="B80" s="346"/>
      <c r="C80" s="355" t="s">
        <v>1283</v>
      </c>
      <c r="D80" s="405" t="s">
        <v>431</v>
      </c>
      <c r="E80" s="341">
        <f t="shared" si="9"/>
        <v>25</v>
      </c>
      <c r="F80" s="341">
        <f t="shared" si="9"/>
        <v>0</v>
      </c>
      <c r="G80" s="341">
        <f t="shared" si="9"/>
        <v>25</v>
      </c>
      <c r="H80" s="341">
        <f t="shared" si="9"/>
        <v>0</v>
      </c>
      <c r="I80" s="341">
        <f t="shared" si="9"/>
        <v>0</v>
      </c>
      <c r="J80" s="392">
        <f t="shared" si="8"/>
        <v>0</v>
      </c>
    </row>
    <row r="81" spans="1:10" ht="14.25" customHeight="1">
      <c r="A81" s="356"/>
      <c r="B81" s="346"/>
      <c r="C81" s="355" t="s">
        <v>1284</v>
      </c>
      <c r="D81" s="405" t="s">
        <v>432</v>
      </c>
      <c r="E81" s="341">
        <f t="shared" si="9"/>
        <v>0</v>
      </c>
      <c r="F81" s="341">
        <f t="shared" si="9"/>
        <v>0</v>
      </c>
      <c r="G81" s="341">
        <f t="shared" si="9"/>
        <v>0</v>
      </c>
      <c r="H81" s="341">
        <f t="shared" si="9"/>
        <v>0</v>
      </c>
      <c r="I81" s="341">
        <f t="shared" si="9"/>
        <v>0</v>
      </c>
      <c r="J81" s="392">
        <f t="shared" si="8"/>
        <v>0</v>
      </c>
    </row>
    <row r="82" spans="1:10" ht="12.75" customHeight="1">
      <c r="A82" s="356"/>
      <c r="B82" s="346"/>
      <c r="C82" s="355" t="s">
        <v>424</v>
      </c>
      <c r="D82" s="405" t="s">
        <v>433</v>
      </c>
      <c r="E82" s="341">
        <f t="shared" si="9"/>
        <v>0</v>
      </c>
      <c r="F82" s="341">
        <f t="shared" si="9"/>
        <v>0</v>
      </c>
      <c r="G82" s="341">
        <f t="shared" si="9"/>
        <v>0</v>
      </c>
      <c r="H82" s="341">
        <f t="shared" si="9"/>
        <v>0</v>
      </c>
      <c r="I82" s="341">
        <f t="shared" si="9"/>
        <v>0</v>
      </c>
      <c r="J82" s="392">
        <f t="shared" si="8"/>
        <v>0</v>
      </c>
    </row>
    <row r="83" spans="1:10" ht="14.25" customHeight="1">
      <c r="A83" s="356"/>
      <c r="B83" s="346"/>
      <c r="C83" s="356" t="s">
        <v>425</v>
      </c>
      <c r="D83" s="405" t="s">
        <v>434</v>
      </c>
      <c r="E83" s="341">
        <f t="shared" si="9"/>
        <v>300</v>
      </c>
      <c r="F83" s="341">
        <f t="shared" si="9"/>
        <v>0</v>
      </c>
      <c r="G83" s="341">
        <f t="shared" si="9"/>
        <v>300</v>
      </c>
      <c r="H83" s="341">
        <f t="shared" si="9"/>
        <v>0</v>
      </c>
      <c r="I83" s="341">
        <f t="shared" si="9"/>
        <v>0</v>
      </c>
      <c r="J83" s="392">
        <f t="shared" si="8"/>
        <v>0</v>
      </c>
    </row>
    <row r="84" spans="1:10" ht="14.25" customHeight="1">
      <c r="A84" s="356"/>
      <c r="B84" s="346" t="s">
        <v>260</v>
      </c>
      <c r="C84" s="356"/>
      <c r="D84" s="341" t="s">
        <v>1050</v>
      </c>
      <c r="E84" s="341">
        <f>E85+E86+E87</f>
        <v>2674.79</v>
      </c>
      <c r="F84" s="341">
        <f>F85+F86+F87</f>
        <v>0</v>
      </c>
      <c r="G84" s="341">
        <f>G85+G86+G87</f>
        <v>2674.79</v>
      </c>
      <c r="H84" s="341">
        <f>H85+H86+H87</f>
        <v>0</v>
      </c>
      <c r="I84" s="341">
        <f>I85+I86+I87</f>
        <v>0</v>
      </c>
      <c r="J84" s="392">
        <f t="shared" si="8"/>
        <v>0</v>
      </c>
    </row>
    <row r="85" spans="1:10" ht="15" customHeight="1">
      <c r="A85" s="356"/>
      <c r="B85" s="346"/>
      <c r="C85" s="356" t="s">
        <v>435</v>
      </c>
      <c r="D85" s="405" t="s">
        <v>438</v>
      </c>
      <c r="E85" s="341">
        <f>E257+E411</f>
        <v>700</v>
      </c>
      <c r="F85" s="341">
        <f aca="true" t="shared" si="10" ref="E85:I89">F257+F411</f>
        <v>0</v>
      </c>
      <c r="G85" s="341">
        <f t="shared" si="10"/>
        <v>700</v>
      </c>
      <c r="H85" s="341">
        <f t="shared" si="10"/>
        <v>0</v>
      </c>
      <c r="I85" s="341">
        <f t="shared" si="10"/>
        <v>0</v>
      </c>
      <c r="J85" s="392">
        <f t="shared" si="8"/>
        <v>0</v>
      </c>
    </row>
    <row r="86" spans="1:10" ht="12.75">
      <c r="A86" s="356"/>
      <c r="B86" s="346"/>
      <c r="C86" s="356" t="s">
        <v>436</v>
      </c>
      <c r="D86" s="405" t="s">
        <v>439</v>
      </c>
      <c r="E86" s="341">
        <f t="shared" si="10"/>
        <v>0</v>
      </c>
      <c r="F86" s="341">
        <f t="shared" si="10"/>
        <v>0</v>
      </c>
      <c r="G86" s="341">
        <f t="shared" si="10"/>
        <v>0</v>
      </c>
      <c r="H86" s="341">
        <f t="shared" si="10"/>
        <v>0</v>
      </c>
      <c r="I86" s="341">
        <f t="shared" si="10"/>
        <v>0</v>
      </c>
      <c r="J86" s="392">
        <f t="shared" si="8"/>
        <v>0</v>
      </c>
    </row>
    <row r="87" spans="1:10" ht="25.5" customHeight="1">
      <c r="A87" s="356"/>
      <c r="B87" s="346"/>
      <c r="C87" s="355" t="s">
        <v>437</v>
      </c>
      <c r="D87" s="405" t="s">
        <v>440</v>
      </c>
      <c r="E87" s="341">
        <f t="shared" si="10"/>
        <v>1974.79</v>
      </c>
      <c r="F87" s="341">
        <f t="shared" si="10"/>
        <v>0</v>
      </c>
      <c r="G87" s="341">
        <f t="shared" si="10"/>
        <v>1974.79</v>
      </c>
      <c r="H87" s="341">
        <f t="shared" si="10"/>
        <v>0</v>
      </c>
      <c r="I87" s="341">
        <f t="shared" si="10"/>
        <v>0</v>
      </c>
      <c r="J87" s="392">
        <f t="shared" si="8"/>
        <v>0</v>
      </c>
    </row>
    <row r="88" spans="1:10" ht="12.75">
      <c r="A88" s="356"/>
      <c r="B88" s="346" t="s">
        <v>1057</v>
      </c>
      <c r="C88" s="353"/>
      <c r="D88" s="341" t="s">
        <v>288</v>
      </c>
      <c r="E88" s="341">
        <f t="shared" si="10"/>
        <v>230</v>
      </c>
      <c r="F88" s="341">
        <f t="shared" si="10"/>
        <v>0</v>
      </c>
      <c r="G88" s="341">
        <f t="shared" si="10"/>
        <v>230</v>
      </c>
      <c r="H88" s="341">
        <f t="shared" si="10"/>
        <v>0</v>
      </c>
      <c r="I88" s="341">
        <f t="shared" si="10"/>
        <v>0</v>
      </c>
      <c r="J88" s="392">
        <f t="shared" si="8"/>
        <v>0</v>
      </c>
    </row>
    <row r="89" spans="1:10" ht="12.75">
      <c r="A89" s="356"/>
      <c r="B89" s="346" t="s">
        <v>271</v>
      </c>
      <c r="C89" s="353"/>
      <c r="D89" s="341" t="s">
        <v>289</v>
      </c>
      <c r="E89" s="341"/>
      <c r="F89" s="341">
        <f t="shared" si="10"/>
        <v>0</v>
      </c>
      <c r="G89" s="341">
        <f t="shared" si="10"/>
        <v>0</v>
      </c>
      <c r="H89" s="341">
        <f t="shared" si="10"/>
        <v>0</v>
      </c>
      <c r="I89" s="341">
        <f t="shared" si="10"/>
        <v>0</v>
      </c>
      <c r="J89" s="392">
        <f t="shared" si="8"/>
        <v>0</v>
      </c>
    </row>
    <row r="90" spans="1:10" ht="14.25" customHeight="1">
      <c r="A90" s="367"/>
      <c r="B90" s="367"/>
      <c r="C90" s="367"/>
      <c r="D90" s="341"/>
      <c r="E90" s="341"/>
      <c r="F90" s="343"/>
      <c r="G90" s="343"/>
      <c r="H90" s="343"/>
      <c r="I90" s="343"/>
      <c r="J90" s="392">
        <f t="shared" si="8"/>
        <v>0</v>
      </c>
    </row>
    <row r="91" spans="1:10" ht="39" customHeight="1">
      <c r="A91" s="1021" t="s">
        <v>1756</v>
      </c>
      <c r="B91" s="1021"/>
      <c r="C91" s="1021"/>
      <c r="D91" s="350" t="s">
        <v>1942</v>
      </c>
      <c r="E91" s="341">
        <f>E93+E94+E96+E97+E98+E99+E100+E103</f>
        <v>3857.9200000000005</v>
      </c>
      <c r="F91" s="341">
        <f>F93+F94+F96+F97+F98+F99+F100+F103</f>
        <v>0</v>
      </c>
      <c r="G91" s="341">
        <f>G93+G94+G96+G97+G98+G99+G100+G103</f>
        <v>3857.9200000000005</v>
      </c>
      <c r="H91" s="341">
        <f>H93+H94+H96+H97+H98+H99+H100+H103</f>
        <v>0</v>
      </c>
      <c r="I91" s="341">
        <f>I93+I94+I96+I97+I98+I99+I100+I103</f>
        <v>0</v>
      </c>
      <c r="J91" s="392">
        <f t="shared" si="8"/>
        <v>0</v>
      </c>
    </row>
    <row r="92" spans="1:10" ht="12.75">
      <c r="A92" s="344" t="s">
        <v>750</v>
      </c>
      <c r="B92" s="344"/>
      <c r="C92" s="344"/>
      <c r="D92" s="341"/>
      <c r="E92" s="341"/>
      <c r="F92" s="341"/>
      <c r="G92" s="341"/>
      <c r="H92" s="341"/>
      <c r="I92" s="341"/>
      <c r="J92" s="392">
        <f t="shared" si="8"/>
        <v>0</v>
      </c>
    </row>
    <row r="93" spans="1:10" ht="12.75">
      <c r="A93" s="357"/>
      <c r="B93" s="346" t="s">
        <v>1679</v>
      </c>
      <c r="C93" s="346"/>
      <c r="D93" s="341" t="s">
        <v>290</v>
      </c>
      <c r="E93" s="341">
        <f>E265+E419</f>
        <v>122.27</v>
      </c>
      <c r="F93" s="341">
        <f>F265+F419</f>
        <v>0</v>
      </c>
      <c r="G93" s="341">
        <f>G265+G419</f>
        <v>122.27</v>
      </c>
      <c r="H93" s="341">
        <f>H265+H419</f>
        <v>0</v>
      </c>
      <c r="I93" s="341">
        <f>I265+I419</f>
        <v>0</v>
      </c>
      <c r="J93" s="392">
        <f t="shared" si="8"/>
        <v>0</v>
      </c>
    </row>
    <row r="94" spans="1:10" ht="12.75">
      <c r="A94" s="357"/>
      <c r="B94" s="356" t="s">
        <v>369</v>
      </c>
      <c r="C94" s="346"/>
      <c r="D94" s="341" t="s">
        <v>1717</v>
      </c>
      <c r="E94" s="341">
        <f>E95</f>
        <v>2521.69</v>
      </c>
      <c r="F94" s="341">
        <f>F95</f>
        <v>0</v>
      </c>
      <c r="G94" s="341">
        <f>G95</f>
        <v>2521.69</v>
      </c>
      <c r="H94" s="341">
        <f>H95</f>
        <v>0</v>
      </c>
      <c r="I94" s="341">
        <f>I95</f>
        <v>0</v>
      </c>
      <c r="J94" s="392">
        <f t="shared" si="8"/>
        <v>0</v>
      </c>
    </row>
    <row r="95" spans="1:10" ht="12.75">
      <c r="A95" s="357"/>
      <c r="B95" s="356"/>
      <c r="C95" s="346" t="s">
        <v>441</v>
      </c>
      <c r="D95" s="347" t="s">
        <v>446</v>
      </c>
      <c r="E95" s="341">
        <f>E267+E421</f>
        <v>2521.69</v>
      </c>
      <c r="F95" s="341">
        <f>F267+F421</f>
        <v>0</v>
      </c>
      <c r="G95" s="341">
        <f>G267+G421</f>
        <v>2521.69</v>
      </c>
      <c r="H95" s="341">
        <f>H267+H421</f>
        <v>0</v>
      </c>
      <c r="I95" s="341">
        <f>I267+I421</f>
        <v>0</v>
      </c>
      <c r="J95" s="392">
        <f t="shared" si="8"/>
        <v>0</v>
      </c>
    </row>
    <row r="96" spans="1:10" ht="12.75">
      <c r="A96" s="357"/>
      <c r="B96" s="356" t="s">
        <v>1680</v>
      </c>
      <c r="C96" s="356"/>
      <c r="D96" s="341" t="s">
        <v>291</v>
      </c>
      <c r="E96" s="341">
        <f aca="true" t="shared" si="11" ref="E96:I99">E268+E422</f>
        <v>89.77</v>
      </c>
      <c r="F96" s="341">
        <f t="shared" si="11"/>
        <v>0</v>
      </c>
      <c r="G96" s="341">
        <f t="shared" si="11"/>
        <v>89.77</v>
      </c>
      <c r="H96" s="341">
        <f t="shared" si="11"/>
        <v>0</v>
      </c>
      <c r="I96" s="341">
        <f t="shared" si="11"/>
        <v>0</v>
      </c>
      <c r="J96" s="392">
        <f t="shared" si="8"/>
        <v>0</v>
      </c>
    </row>
    <row r="97" spans="1:10" ht="12.75">
      <c r="A97" s="356"/>
      <c r="B97" s="356" t="s">
        <v>272</v>
      </c>
      <c r="C97" s="356"/>
      <c r="D97" s="341" t="s">
        <v>293</v>
      </c>
      <c r="E97" s="341">
        <f t="shared" si="11"/>
        <v>0</v>
      </c>
      <c r="F97" s="341">
        <f t="shared" si="11"/>
        <v>0</v>
      </c>
      <c r="G97" s="341">
        <f t="shared" si="11"/>
        <v>0</v>
      </c>
      <c r="H97" s="341">
        <f t="shared" si="11"/>
        <v>0</v>
      </c>
      <c r="I97" s="341">
        <f t="shared" si="11"/>
        <v>0</v>
      </c>
      <c r="J97" s="392">
        <f t="shared" si="8"/>
        <v>0</v>
      </c>
    </row>
    <row r="98" spans="1:10" ht="12.75">
      <c r="A98" s="356"/>
      <c r="B98" s="356" t="s">
        <v>1707</v>
      </c>
      <c r="C98" s="356"/>
      <c r="D98" s="341" t="s">
        <v>1708</v>
      </c>
      <c r="E98" s="341">
        <f t="shared" si="11"/>
        <v>342</v>
      </c>
      <c r="F98" s="341">
        <f t="shared" si="11"/>
        <v>0</v>
      </c>
      <c r="G98" s="341">
        <f t="shared" si="11"/>
        <v>342</v>
      </c>
      <c r="H98" s="341">
        <f t="shared" si="11"/>
        <v>0</v>
      </c>
      <c r="I98" s="341">
        <f t="shared" si="11"/>
        <v>0</v>
      </c>
      <c r="J98" s="392">
        <f t="shared" si="8"/>
        <v>0</v>
      </c>
    </row>
    <row r="99" spans="1:10" ht="12.75">
      <c r="A99" s="356"/>
      <c r="B99" s="356" t="s">
        <v>370</v>
      </c>
      <c r="C99" s="356"/>
      <c r="D99" s="341" t="s">
        <v>371</v>
      </c>
      <c r="E99" s="341">
        <f t="shared" si="11"/>
        <v>0</v>
      </c>
      <c r="F99" s="341">
        <f t="shared" si="11"/>
        <v>0</v>
      </c>
      <c r="G99" s="341">
        <f t="shared" si="11"/>
        <v>0</v>
      </c>
      <c r="H99" s="341">
        <f t="shared" si="11"/>
        <v>0</v>
      </c>
      <c r="I99" s="341">
        <f t="shared" si="11"/>
        <v>0</v>
      </c>
      <c r="J99" s="392">
        <f t="shared" si="8"/>
        <v>0</v>
      </c>
    </row>
    <row r="100" spans="1:10" ht="12.75">
      <c r="A100" s="356"/>
      <c r="B100" s="356" t="s">
        <v>372</v>
      </c>
      <c r="C100" s="356"/>
      <c r="D100" s="341" t="s">
        <v>292</v>
      </c>
      <c r="E100" s="341">
        <f>E101+E102</f>
        <v>530.6600000000001</v>
      </c>
      <c r="F100" s="341">
        <f>F101+F102</f>
        <v>0</v>
      </c>
      <c r="G100" s="341">
        <f>G101+G102</f>
        <v>530.6600000000001</v>
      </c>
      <c r="H100" s="341">
        <f>H101+H102</f>
        <v>0</v>
      </c>
      <c r="I100" s="341">
        <f>I101+I102</f>
        <v>0</v>
      </c>
      <c r="J100" s="392">
        <f t="shared" si="8"/>
        <v>0</v>
      </c>
    </row>
    <row r="101" spans="1:10" ht="12.75">
      <c r="A101" s="356"/>
      <c r="B101" s="356"/>
      <c r="C101" s="346" t="s">
        <v>442</v>
      </c>
      <c r="D101" s="347" t="s">
        <v>444</v>
      </c>
      <c r="E101" s="341">
        <f aca="true" t="shared" si="12" ref="E101:I103">E273+E427</f>
        <v>80</v>
      </c>
      <c r="F101" s="341">
        <f t="shared" si="12"/>
        <v>0</v>
      </c>
      <c r="G101" s="341">
        <f t="shared" si="12"/>
        <v>80</v>
      </c>
      <c r="H101" s="341">
        <f t="shared" si="12"/>
        <v>0</v>
      </c>
      <c r="I101" s="341">
        <f t="shared" si="12"/>
        <v>0</v>
      </c>
      <c r="J101" s="392">
        <f t="shared" si="8"/>
        <v>0</v>
      </c>
    </row>
    <row r="102" spans="1:10" ht="12.75" customHeight="1">
      <c r="A102" s="356"/>
      <c r="B102" s="356"/>
      <c r="C102" s="346" t="s">
        <v>443</v>
      </c>
      <c r="D102" s="347" t="s">
        <v>445</v>
      </c>
      <c r="E102" s="341">
        <f t="shared" si="12"/>
        <v>450.66</v>
      </c>
      <c r="F102" s="341">
        <f t="shared" si="12"/>
        <v>0</v>
      </c>
      <c r="G102" s="341">
        <f t="shared" si="12"/>
        <v>450.66</v>
      </c>
      <c r="H102" s="341">
        <f t="shared" si="12"/>
        <v>0</v>
      </c>
      <c r="I102" s="341">
        <f t="shared" si="12"/>
        <v>0</v>
      </c>
      <c r="J102" s="392">
        <f t="shared" si="8"/>
        <v>0</v>
      </c>
    </row>
    <row r="103" spans="1:10" ht="12.75">
      <c r="A103" s="357"/>
      <c r="B103" s="346" t="s">
        <v>273</v>
      </c>
      <c r="C103" s="356"/>
      <c r="D103" s="341" t="s">
        <v>1718</v>
      </c>
      <c r="E103" s="341">
        <f t="shared" si="12"/>
        <v>251.53</v>
      </c>
      <c r="F103" s="341">
        <f t="shared" si="12"/>
        <v>0</v>
      </c>
      <c r="G103" s="341">
        <f t="shared" si="12"/>
        <v>251.53</v>
      </c>
      <c r="H103" s="341">
        <f t="shared" si="12"/>
        <v>0</v>
      </c>
      <c r="I103" s="341">
        <f t="shared" si="12"/>
        <v>0</v>
      </c>
      <c r="J103" s="392">
        <f t="shared" si="8"/>
        <v>0</v>
      </c>
    </row>
    <row r="104" spans="1:10" ht="17.25" customHeight="1">
      <c r="A104" s="367"/>
      <c r="B104" s="367"/>
      <c r="C104" s="367"/>
      <c r="D104" s="341"/>
      <c r="E104" s="341"/>
      <c r="F104" s="343"/>
      <c r="G104" s="343"/>
      <c r="H104" s="343"/>
      <c r="I104" s="343"/>
      <c r="J104" s="392">
        <f t="shared" si="8"/>
        <v>0</v>
      </c>
    </row>
    <row r="105" spans="1:10" ht="39.75" customHeight="1">
      <c r="A105" s="1016" t="s">
        <v>253</v>
      </c>
      <c r="B105" s="1016"/>
      <c r="C105" s="1016"/>
      <c r="D105" s="404">
        <v>69.02</v>
      </c>
      <c r="E105" s="341">
        <f>E106+E118</f>
        <v>6350.72</v>
      </c>
      <c r="F105" s="341">
        <f>F106+F118</f>
        <v>0</v>
      </c>
      <c r="G105" s="341">
        <f>G106+G118</f>
        <v>6350.72</v>
      </c>
      <c r="H105" s="341">
        <f>H106+H118</f>
        <v>0</v>
      </c>
      <c r="I105" s="341">
        <f>I106+I118</f>
        <v>0</v>
      </c>
      <c r="J105" s="392">
        <f t="shared" si="8"/>
        <v>0</v>
      </c>
    </row>
    <row r="106" spans="1:10" ht="27.75" customHeight="1">
      <c r="A106" s="1015" t="s">
        <v>1689</v>
      </c>
      <c r="B106" s="1015"/>
      <c r="C106" s="1015"/>
      <c r="D106" s="350" t="s">
        <v>294</v>
      </c>
      <c r="E106" s="341">
        <f>E108+E111+E114+E115+E116</f>
        <v>6350.72</v>
      </c>
      <c r="F106" s="341">
        <f>F108+F111+F114+F115+F116</f>
        <v>0</v>
      </c>
      <c r="G106" s="341">
        <f>G108+G111+G114+G115+G116</f>
        <v>6350.72</v>
      </c>
      <c r="H106" s="341">
        <f>H108+H111+H114+H115+H116</f>
        <v>0</v>
      </c>
      <c r="I106" s="341">
        <f>I108+I111+I114+I115+I116</f>
        <v>0</v>
      </c>
      <c r="J106" s="392">
        <f t="shared" si="8"/>
        <v>0</v>
      </c>
    </row>
    <row r="107" spans="1:10" ht="12.75">
      <c r="A107" s="344" t="s">
        <v>750</v>
      </c>
      <c r="B107" s="344"/>
      <c r="C107" s="344"/>
      <c r="D107" s="341"/>
      <c r="E107" s="341"/>
      <c r="F107" s="341"/>
      <c r="G107" s="341"/>
      <c r="H107" s="341"/>
      <c r="I107" s="341"/>
      <c r="J107" s="392">
        <f t="shared" si="8"/>
        <v>0</v>
      </c>
    </row>
    <row r="108" spans="1:10" ht="12.75">
      <c r="A108" s="356"/>
      <c r="B108" s="346" t="s">
        <v>281</v>
      </c>
      <c r="C108" s="353"/>
      <c r="D108" s="341" t="s">
        <v>296</v>
      </c>
      <c r="E108" s="341">
        <f>E109+E110</f>
        <v>239</v>
      </c>
      <c r="F108" s="341">
        <f>F109+F110</f>
        <v>0</v>
      </c>
      <c r="G108" s="341">
        <f>G109+G110</f>
        <v>239</v>
      </c>
      <c r="H108" s="341">
        <f>H109+H110</f>
        <v>0</v>
      </c>
      <c r="I108" s="341">
        <f>I109+I110</f>
        <v>0</v>
      </c>
      <c r="J108" s="392">
        <f t="shared" si="8"/>
        <v>0</v>
      </c>
    </row>
    <row r="109" spans="1:10" ht="12.75">
      <c r="A109" s="356"/>
      <c r="B109" s="346"/>
      <c r="C109" s="356" t="s">
        <v>447</v>
      </c>
      <c r="D109" s="347" t="s">
        <v>453</v>
      </c>
      <c r="E109" s="341">
        <f>E281+E435</f>
        <v>139</v>
      </c>
      <c r="F109" s="341">
        <f aca="true" t="shared" si="13" ref="F109:I110">F281+F435</f>
        <v>0</v>
      </c>
      <c r="G109" s="341">
        <f t="shared" si="13"/>
        <v>139</v>
      </c>
      <c r="H109" s="341">
        <f t="shared" si="13"/>
        <v>0</v>
      </c>
      <c r="I109" s="341">
        <f t="shared" si="13"/>
        <v>0</v>
      </c>
      <c r="J109" s="392">
        <f t="shared" si="8"/>
        <v>0</v>
      </c>
    </row>
    <row r="110" spans="1:10" ht="15" customHeight="1">
      <c r="A110" s="356"/>
      <c r="B110" s="346"/>
      <c r="C110" s="354" t="s">
        <v>448</v>
      </c>
      <c r="D110" s="347" t="s">
        <v>454</v>
      </c>
      <c r="E110" s="341">
        <f>E282+E436</f>
        <v>100</v>
      </c>
      <c r="F110" s="341">
        <f t="shared" si="13"/>
        <v>0</v>
      </c>
      <c r="G110" s="341">
        <f t="shared" si="13"/>
        <v>100</v>
      </c>
      <c r="H110" s="341">
        <f t="shared" si="13"/>
        <v>0</v>
      </c>
      <c r="I110" s="341">
        <f t="shared" si="13"/>
        <v>0</v>
      </c>
      <c r="J110" s="392">
        <f t="shared" si="8"/>
        <v>0</v>
      </c>
    </row>
    <row r="111" spans="1:10" ht="12.75">
      <c r="A111" s="356"/>
      <c r="B111" s="356" t="s">
        <v>1644</v>
      </c>
      <c r="C111" s="356"/>
      <c r="D111" s="341" t="s">
        <v>297</v>
      </c>
      <c r="E111" s="341">
        <f>E112+E113</f>
        <v>1107</v>
      </c>
      <c r="F111" s="341">
        <f>F112+F113</f>
        <v>0</v>
      </c>
      <c r="G111" s="341">
        <f>G112+G113</f>
        <v>1107</v>
      </c>
      <c r="H111" s="341">
        <f>H112+H113</f>
        <v>0</v>
      </c>
      <c r="I111" s="341">
        <f>I112+I113</f>
        <v>0</v>
      </c>
      <c r="J111" s="392">
        <f t="shared" si="8"/>
        <v>0</v>
      </c>
    </row>
    <row r="112" spans="1:10" ht="12.75">
      <c r="A112" s="356"/>
      <c r="B112" s="356"/>
      <c r="C112" s="346" t="s">
        <v>449</v>
      </c>
      <c r="D112" s="347" t="s">
        <v>1310</v>
      </c>
      <c r="E112" s="341">
        <f aca="true" t="shared" si="14" ref="E112:I116">E284+E438</f>
        <v>1107</v>
      </c>
      <c r="F112" s="341">
        <f t="shared" si="14"/>
        <v>0</v>
      </c>
      <c r="G112" s="341">
        <f t="shared" si="14"/>
        <v>1107</v>
      </c>
      <c r="H112" s="341">
        <f t="shared" si="14"/>
        <v>0</v>
      </c>
      <c r="I112" s="341">
        <f t="shared" si="14"/>
        <v>0</v>
      </c>
      <c r="J112" s="392">
        <f t="shared" si="8"/>
        <v>0</v>
      </c>
    </row>
    <row r="113" spans="1:10" ht="12.75" customHeight="1">
      <c r="A113" s="356"/>
      <c r="B113" s="356"/>
      <c r="C113" s="346" t="s">
        <v>450</v>
      </c>
      <c r="D113" s="347" t="s">
        <v>1311</v>
      </c>
      <c r="E113" s="341">
        <f>E285+E439</f>
        <v>0</v>
      </c>
      <c r="F113" s="341">
        <f t="shared" si="14"/>
        <v>0</v>
      </c>
      <c r="G113" s="341">
        <f t="shared" si="14"/>
        <v>0</v>
      </c>
      <c r="H113" s="341">
        <f t="shared" si="14"/>
        <v>0</v>
      </c>
      <c r="I113" s="341">
        <f t="shared" si="14"/>
        <v>0</v>
      </c>
      <c r="J113" s="392">
        <f t="shared" si="8"/>
        <v>0</v>
      </c>
    </row>
    <row r="114" spans="1:10" ht="12.75">
      <c r="A114" s="356"/>
      <c r="B114" s="346" t="s">
        <v>1688</v>
      </c>
      <c r="C114" s="346"/>
      <c r="D114" s="341" t="s">
        <v>298</v>
      </c>
      <c r="E114" s="341">
        <f>E286+E440</f>
        <v>2429</v>
      </c>
      <c r="F114" s="341">
        <f t="shared" si="14"/>
        <v>0</v>
      </c>
      <c r="G114" s="341">
        <f t="shared" si="14"/>
        <v>2429</v>
      </c>
      <c r="H114" s="341">
        <f t="shared" si="14"/>
        <v>0</v>
      </c>
      <c r="I114" s="341">
        <f t="shared" si="14"/>
        <v>0</v>
      </c>
      <c r="J114" s="392">
        <f t="shared" si="8"/>
        <v>0</v>
      </c>
    </row>
    <row r="115" spans="1:10" ht="12.75">
      <c r="A115" s="356"/>
      <c r="B115" s="346" t="s">
        <v>1352</v>
      </c>
      <c r="C115" s="346"/>
      <c r="D115" s="341" t="s">
        <v>299</v>
      </c>
      <c r="E115" s="341">
        <f>E287+E441</f>
        <v>0</v>
      </c>
      <c r="F115" s="341">
        <f t="shared" si="14"/>
        <v>0</v>
      </c>
      <c r="G115" s="341">
        <f t="shared" si="14"/>
        <v>0</v>
      </c>
      <c r="H115" s="341">
        <f t="shared" si="14"/>
        <v>0</v>
      </c>
      <c r="I115" s="341">
        <f t="shared" si="14"/>
        <v>0</v>
      </c>
      <c r="J115" s="392">
        <f t="shared" si="8"/>
        <v>0</v>
      </c>
    </row>
    <row r="116" spans="1:10" ht="12.75" customHeight="1">
      <c r="A116" s="356"/>
      <c r="B116" s="346" t="s">
        <v>274</v>
      </c>
      <c r="C116" s="353"/>
      <c r="D116" s="341" t="s">
        <v>300</v>
      </c>
      <c r="E116" s="341">
        <f>E288+E442</f>
        <v>2575.7200000000003</v>
      </c>
      <c r="F116" s="341">
        <f t="shared" si="14"/>
        <v>0</v>
      </c>
      <c r="G116" s="341">
        <f t="shared" si="14"/>
        <v>2575.7200000000003</v>
      </c>
      <c r="H116" s="341">
        <f t="shared" si="14"/>
        <v>0</v>
      </c>
      <c r="I116" s="341">
        <f t="shared" si="14"/>
        <v>0</v>
      </c>
      <c r="J116" s="392">
        <f t="shared" si="8"/>
        <v>0</v>
      </c>
    </row>
    <row r="117" spans="1:10" ht="12.75">
      <c r="A117" s="367"/>
      <c r="B117" s="367"/>
      <c r="C117" s="367"/>
      <c r="D117" s="341"/>
      <c r="E117" s="341"/>
      <c r="F117" s="343"/>
      <c r="G117" s="343"/>
      <c r="H117" s="343"/>
      <c r="I117" s="343"/>
      <c r="J117" s="392">
        <f t="shared" si="8"/>
        <v>0</v>
      </c>
    </row>
    <row r="118" spans="1:10" ht="12.75">
      <c r="A118" s="353" t="s">
        <v>740</v>
      </c>
      <c r="B118" s="368"/>
      <c r="C118" s="370"/>
      <c r="D118" s="350" t="s">
        <v>295</v>
      </c>
      <c r="E118" s="341">
        <f>E120+E121+E124</f>
        <v>0</v>
      </c>
      <c r="F118" s="341">
        <f>F120+F121+F124</f>
        <v>0</v>
      </c>
      <c r="G118" s="341">
        <f>G120+G121+G124</f>
        <v>0</v>
      </c>
      <c r="H118" s="341">
        <f>H120+H121+H124</f>
        <v>0</v>
      </c>
      <c r="I118" s="341">
        <f>I120+I121+I124</f>
        <v>0</v>
      </c>
      <c r="J118" s="392">
        <f t="shared" si="8"/>
        <v>0</v>
      </c>
    </row>
    <row r="119" spans="1:10" ht="12.75">
      <c r="A119" s="344" t="s">
        <v>750</v>
      </c>
      <c r="B119" s="344"/>
      <c r="C119" s="344"/>
      <c r="D119" s="341"/>
      <c r="E119" s="341"/>
      <c r="F119" s="341"/>
      <c r="G119" s="341"/>
      <c r="H119" s="341"/>
      <c r="I119" s="341"/>
      <c r="J119" s="392">
        <f t="shared" si="8"/>
        <v>0</v>
      </c>
    </row>
    <row r="120" spans="1:10" ht="12.75">
      <c r="A120" s="344"/>
      <c r="B120" s="371" t="s">
        <v>738</v>
      </c>
      <c r="C120" s="344"/>
      <c r="D120" s="341" t="s">
        <v>739</v>
      </c>
      <c r="E120" s="341">
        <f>E292+E446</f>
        <v>0</v>
      </c>
      <c r="F120" s="341">
        <f>F292+F446</f>
        <v>0</v>
      </c>
      <c r="G120" s="341">
        <f>G292+G446</f>
        <v>0</v>
      </c>
      <c r="H120" s="341">
        <f>H292+H446</f>
        <v>0</v>
      </c>
      <c r="I120" s="341">
        <f>I292+I446</f>
        <v>0</v>
      </c>
      <c r="J120" s="392">
        <f t="shared" si="8"/>
        <v>0</v>
      </c>
    </row>
    <row r="121" spans="1:10" ht="12.75">
      <c r="A121" s="356"/>
      <c r="B121" s="346" t="s">
        <v>1645</v>
      </c>
      <c r="C121" s="346"/>
      <c r="D121" s="341" t="s">
        <v>301</v>
      </c>
      <c r="E121" s="341">
        <f>E122+E123</f>
        <v>0</v>
      </c>
      <c r="F121" s="341">
        <f>F122+F123</f>
        <v>0</v>
      </c>
      <c r="G121" s="341">
        <f>G122+G123</f>
        <v>0</v>
      </c>
      <c r="H121" s="341">
        <f>H122+H123</f>
        <v>0</v>
      </c>
      <c r="I121" s="341">
        <f>I122+I123</f>
        <v>0</v>
      </c>
      <c r="J121" s="392">
        <f t="shared" si="8"/>
        <v>0</v>
      </c>
    </row>
    <row r="122" spans="1:10" ht="12.75">
      <c r="A122" s="356"/>
      <c r="B122" s="346"/>
      <c r="C122" s="346" t="s">
        <v>451</v>
      </c>
      <c r="D122" s="341" t="s">
        <v>1312</v>
      </c>
      <c r="E122" s="341">
        <f aca="true" t="shared" si="15" ref="E122:I124">E294+E448</f>
        <v>0</v>
      </c>
      <c r="F122" s="341">
        <f t="shared" si="15"/>
        <v>0</v>
      </c>
      <c r="G122" s="341">
        <f t="shared" si="15"/>
        <v>0</v>
      </c>
      <c r="H122" s="341">
        <f t="shared" si="15"/>
        <v>0</v>
      </c>
      <c r="I122" s="341">
        <f t="shared" si="15"/>
        <v>0</v>
      </c>
      <c r="J122" s="392">
        <f t="shared" si="8"/>
        <v>0</v>
      </c>
    </row>
    <row r="123" spans="1:10" ht="12.75">
      <c r="A123" s="356"/>
      <c r="B123" s="346"/>
      <c r="C123" s="346" t="s">
        <v>452</v>
      </c>
      <c r="D123" s="341" t="s">
        <v>387</v>
      </c>
      <c r="E123" s="341">
        <f t="shared" si="15"/>
        <v>0</v>
      </c>
      <c r="F123" s="341">
        <f t="shared" si="15"/>
        <v>0</v>
      </c>
      <c r="G123" s="341">
        <f t="shared" si="15"/>
        <v>0</v>
      </c>
      <c r="H123" s="341">
        <f t="shared" si="15"/>
        <v>0</v>
      </c>
      <c r="I123" s="341">
        <f t="shared" si="15"/>
        <v>0</v>
      </c>
      <c r="J123" s="392">
        <f t="shared" si="8"/>
        <v>0</v>
      </c>
    </row>
    <row r="124" spans="1:10" ht="12.75">
      <c r="A124" s="356"/>
      <c r="B124" s="346" t="s">
        <v>302</v>
      </c>
      <c r="C124" s="346"/>
      <c r="D124" s="341" t="s">
        <v>303</v>
      </c>
      <c r="E124" s="341">
        <f t="shared" si="15"/>
        <v>0</v>
      </c>
      <c r="F124" s="341">
        <f t="shared" si="15"/>
        <v>0</v>
      </c>
      <c r="G124" s="341">
        <f t="shared" si="15"/>
        <v>0</v>
      </c>
      <c r="H124" s="341">
        <f t="shared" si="15"/>
        <v>0</v>
      </c>
      <c r="I124" s="341">
        <f t="shared" si="15"/>
        <v>0</v>
      </c>
      <c r="J124" s="392">
        <f t="shared" si="8"/>
        <v>0</v>
      </c>
    </row>
    <row r="125" spans="1:10" ht="12.75">
      <c r="A125" s="367"/>
      <c r="B125" s="367"/>
      <c r="C125" s="367"/>
      <c r="D125" s="341"/>
      <c r="E125" s="341"/>
      <c r="F125" s="343"/>
      <c r="G125" s="343"/>
      <c r="H125" s="343"/>
      <c r="I125" s="343"/>
      <c r="J125" s="392">
        <f t="shared" si="8"/>
        <v>0</v>
      </c>
    </row>
    <row r="126" spans="1:10" ht="25.5" customHeight="1">
      <c r="A126" s="1008" t="s">
        <v>1646</v>
      </c>
      <c r="B126" s="1008"/>
      <c r="C126" s="1008"/>
      <c r="D126" s="404" t="s">
        <v>304</v>
      </c>
      <c r="E126" s="341">
        <f>E127+E135+E141+E148+E158</f>
        <v>11238.32</v>
      </c>
      <c r="F126" s="341">
        <f>F127+F135+F141+F148+F158</f>
        <v>0</v>
      </c>
      <c r="G126" s="341">
        <f>G127+G135+G141+G148+G158</f>
        <v>11238.32</v>
      </c>
      <c r="H126" s="341">
        <f>H127+H135+H141+H148+H158</f>
        <v>0</v>
      </c>
      <c r="I126" s="341">
        <f>I127+I135+I141+I148+I158</f>
        <v>0</v>
      </c>
      <c r="J126" s="392">
        <f t="shared" si="8"/>
        <v>0</v>
      </c>
    </row>
    <row r="127" spans="1:10" ht="12.75">
      <c r="A127" s="353" t="s">
        <v>1647</v>
      </c>
      <c r="B127" s="369"/>
      <c r="C127" s="356"/>
      <c r="D127" s="350" t="s">
        <v>1325</v>
      </c>
      <c r="E127" s="341">
        <f>E129</f>
        <v>0</v>
      </c>
      <c r="F127" s="341">
        <f>F129</f>
        <v>0</v>
      </c>
      <c r="G127" s="341">
        <f>G129</f>
        <v>0</v>
      </c>
      <c r="H127" s="341">
        <f>H129</f>
        <v>0</v>
      </c>
      <c r="I127" s="341">
        <f>I129</f>
        <v>0</v>
      </c>
      <c r="J127" s="392">
        <f t="shared" si="8"/>
        <v>0</v>
      </c>
    </row>
    <row r="128" spans="1:10" ht="12.75">
      <c r="A128" s="344" t="s">
        <v>750</v>
      </c>
      <c r="B128" s="344"/>
      <c r="C128" s="344"/>
      <c r="D128" s="341"/>
      <c r="E128" s="341"/>
      <c r="F128" s="341"/>
      <c r="G128" s="341"/>
      <c r="H128" s="341"/>
      <c r="I128" s="341"/>
      <c r="J128" s="392">
        <f t="shared" si="8"/>
        <v>0</v>
      </c>
    </row>
    <row r="129" spans="1:10" ht="27" customHeight="1">
      <c r="A129" s="356"/>
      <c r="B129" s="1009" t="s">
        <v>1648</v>
      </c>
      <c r="C129" s="1009"/>
      <c r="D129" s="341" t="s">
        <v>1350</v>
      </c>
      <c r="E129" s="341">
        <f>E130+E131+E132+E133</f>
        <v>0</v>
      </c>
      <c r="F129" s="341">
        <f>F130+F131+F132+F133</f>
        <v>0</v>
      </c>
      <c r="G129" s="341">
        <f>G130+G131+G132+G133</f>
        <v>0</v>
      </c>
      <c r="H129" s="341">
        <f>H130+H131+H132+H133</f>
        <v>0</v>
      </c>
      <c r="I129" s="341">
        <f>I130+I131+I132+I133</f>
        <v>0</v>
      </c>
      <c r="J129" s="392">
        <f t="shared" si="8"/>
        <v>0</v>
      </c>
    </row>
    <row r="130" spans="1:10" ht="12.75">
      <c r="A130" s="356"/>
      <c r="B130" s="369"/>
      <c r="C130" s="346" t="s">
        <v>1336</v>
      </c>
      <c r="D130" s="347" t="s">
        <v>1339</v>
      </c>
      <c r="E130" s="341">
        <f aca="true" t="shared" si="16" ref="E130:I133">E302+E456</f>
        <v>0</v>
      </c>
      <c r="F130" s="341">
        <f t="shared" si="16"/>
        <v>0</v>
      </c>
      <c r="G130" s="341">
        <f t="shared" si="16"/>
        <v>0</v>
      </c>
      <c r="H130" s="341">
        <f t="shared" si="16"/>
        <v>0</v>
      </c>
      <c r="I130" s="341">
        <f t="shared" si="16"/>
        <v>0</v>
      </c>
      <c r="J130" s="392">
        <f t="shared" si="8"/>
        <v>0</v>
      </c>
    </row>
    <row r="131" spans="1:10" ht="12.75">
      <c r="A131" s="356"/>
      <c r="B131" s="369"/>
      <c r="C131" s="346" t="s">
        <v>373</v>
      </c>
      <c r="D131" s="347" t="s">
        <v>374</v>
      </c>
      <c r="E131" s="341">
        <f t="shared" si="16"/>
        <v>0</v>
      </c>
      <c r="F131" s="341">
        <f t="shared" si="16"/>
        <v>0</v>
      </c>
      <c r="G131" s="341">
        <f t="shared" si="16"/>
        <v>0</v>
      </c>
      <c r="H131" s="341">
        <f t="shared" si="16"/>
        <v>0</v>
      </c>
      <c r="I131" s="341">
        <f t="shared" si="16"/>
        <v>0</v>
      </c>
      <c r="J131" s="392">
        <f t="shared" si="8"/>
        <v>0</v>
      </c>
    </row>
    <row r="132" spans="1:10" ht="12.75">
      <c r="A132" s="356"/>
      <c r="B132" s="369"/>
      <c r="C132" s="346" t="s">
        <v>1337</v>
      </c>
      <c r="D132" s="347" t="s">
        <v>1340</v>
      </c>
      <c r="E132" s="341">
        <f t="shared" si="16"/>
        <v>0</v>
      </c>
      <c r="F132" s="341">
        <f t="shared" si="16"/>
        <v>0</v>
      </c>
      <c r="G132" s="341">
        <f t="shared" si="16"/>
        <v>0</v>
      </c>
      <c r="H132" s="341">
        <f t="shared" si="16"/>
        <v>0</v>
      </c>
      <c r="I132" s="341">
        <f t="shared" si="16"/>
        <v>0</v>
      </c>
      <c r="J132" s="392">
        <f t="shared" si="8"/>
        <v>0</v>
      </c>
    </row>
    <row r="133" spans="1:10" ht="12.75">
      <c r="A133" s="356"/>
      <c r="B133" s="369"/>
      <c r="C133" s="356" t="s">
        <v>1338</v>
      </c>
      <c r="D133" s="347" t="s">
        <v>1341</v>
      </c>
      <c r="E133" s="341">
        <f t="shared" si="16"/>
        <v>0</v>
      </c>
      <c r="F133" s="341">
        <f t="shared" si="16"/>
        <v>0</v>
      </c>
      <c r="G133" s="341">
        <f t="shared" si="16"/>
        <v>0</v>
      </c>
      <c r="H133" s="341">
        <f t="shared" si="16"/>
        <v>0</v>
      </c>
      <c r="I133" s="341">
        <f t="shared" si="16"/>
        <v>0</v>
      </c>
      <c r="J133" s="392">
        <f t="shared" si="8"/>
        <v>0</v>
      </c>
    </row>
    <row r="134" spans="1:10" ht="12.75">
      <c r="A134" s="372"/>
      <c r="B134" s="372"/>
      <c r="C134" s="372"/>
      <c r="D134" s="341"/>
      <c r="E134" s="341"/>
      <c r="F134" s="341"/>
      <c r="G134" s="341"/>
      <c r="H134" s="341"/>
      <c r="I134" s="341"/>
      <c r="J134" s="392">
        <f t="shared" si="8"/>
        <v>0</v>
      </c>
    </row>
    <row r="135" spans="1:10" ht="12.75">
      <c r="A135" s="353" t="s">
        <v>1649</v>
      </c>
      <c r="B135" s="369"/>
      <c r="C135" s="353"/>
      <c r="D135" s="350" t="s">
        <v>634</v>
      </c>
      <c r="E135" s="341">
        <f>E137+E138+E139</f>
        <v>0</v>
      </c>
      <c r="F135" s="341">
        <f>F137+F138+F139</f>
        <v>0</v>
      </c>
      <c r="G135" s="341">
        <f>G137+G138+G139</f>
        <v>0</v>
      </c>
      <c r="H135" s="341">
        <f>H137+H138+H139</f>
        <v>0</v>
      </c>
      <c r="I135" s="341">
        <f>I137+I138+I139</f>
        <v>0</v>
      </c>
      <c r="J135" s="392">
        <f t="shared" si="8"/>
        <v>0</v>
      </c>
    </row>
    <row r="136" spans="1:10" ht="12.75">
      <c r="A136" s="344" t="s">
        <v>750</v>
      </c>
      <c r="B136" s="344"/>
      <c r="C136" s="344"/>
      <c r="D136" s="341"/>
      <c r="E136" s="341"/>
      <c r="F136" s="341"/>
      <c r="G136" s="341"/>
      <c r="H136" s="341"/>
      <c r="I136" s="341"/>
      <c r="J136" s="392">
        <f t="shared" si="8"/>
        <v>0</v>
      </c>
    </row>
    <row r="137" spans="1:10" ht="12.75">
      <c r="A137" s="366"/>
      <c r="B137" s="346" t="s">
        <v>275</v>
      </c>
      <c r="C137" s="356"/>
      <c r="D137" s="341" t="s">
        <v>1931</v>
      </c>
      <c r="E137" s="341">
        <f aca="true" t="shared" si="17" ref="E137:I139">E309+E463</f>
        <v>0</v>
      </c>
      <c r="F137" s="341">
        <f t="shared" si="17"/>
        <v>0</v>
      </c>
      <c r="G137" s="341">
        <f t="shared" si="17"/>
        <v>0</v>
      </c>
      <c r="H137" s="341">
        <f t="shared" si="17"/>
        <v>0</v>
      </c>
      <c r="I137" s="341">
        <f t="shared" si="17"/>
        <v>0</v>
      </c>
      <c r="J137" s="392">
        <f t="shared" si="8"/>
        <v>0</v>
      </c>
    </row>
    <row r="138" spans="1:10" ht="12.75">
      <c r="A138" s="366"/>
      <c r="B138" s="346" t="s">
        <v>276</v>
      </c>
      <c r="C138" s="356"/>
      <c r="D138" s="341" t="s">
        <v>375</v>
      </c>
      <c r="E138" s="341">
        <f t="shared" si="17"/>
        <v>0</v>
      </c>
      <c r="F138" s="341">
        <f t="shared" si="17"/>
        <v>0</v>
      </c>
      <c r="G138" s="341">
        <f t="shared" si="17"/>
        <v>0</v>
      </c>
      <c r="H138" s="341">
        <f t="shared" si="17"/>
        <v>0</v>
      </c>
      <c r="I138" s="341">
        <f t="shared" si="17"/>
        <v>0</v>
      </c>
      <c r="J138" s="392">
        <f aca="true" t="shared" si="18" ref="J138:J208">E138-G138-H138-I138</f>
        <v>0</v>
      </c>
    </row>
    <row r="139" spans="1:10" ht="12.75">
      <c r="A139" s="353"/>
      <c r="B139" s="356" t="s">
        <v>277</v>
      </c>
      <c r="C139" s="356"/>
      <c r="D139" s="341" t="s">
        <v>376</v>
      </c>
      <c r="E139" s="341">
        <f t="shared" si="17"/>
        <v>0</v>
      </c>
      <c r="F139" s="341">
        <f t="shared" si="17"/>
        <v>0</v>
      </c>
      <c r="G139" s="341">
        <f t="shared" si="17"/>
        <v>0</v>
      </c>
      <c r="H139" s="341">
        <f t="shared" si="17"/>
        <v>0</v>
      </c>
      <c r="I139" s="341">
        <f t="shared" si="17"/>
        <v>0</v>
      </c>
      <c r="J139" s="392">
        <f t="shared" si="18"/>
        <v>0</v>
      </c>
    </row>
    <row r="140" spans="1:10" ht="12.75">
      <c r="A140" s="344"/>
      <c r="B140" s="344"/>
      <c r="C140" s="344"/>
      <c r="D140" s="341"/>
      <c r="E140" s="341"/>
      <c r="F140" s="341"/>
      <c r="G140" s="341"/>
      <c r="H140" s="341"/>
      <c r="I140" s="341"/>
      <c r="J140" s="392">
        <f t="shared" si="18"/>
        <v>0</v>
      </c>
    </row>
    <row r="141" spans="1:10" ht="15.75" customHeight="1">
      <c r="A141" s="373" t="s">
        <v>1650</v>
      </c>
      <c r="B141" s="368"/>
      <c r="C141" s="370"/>
      <c r="D141" s="350" t="s">
        <v>637</v>
      </c>
      <c r="E141" s="341">
        <f>E143</f>
        <v>0</v>
      </c>
      <c r="F141" s="341">
        <f>F143</f>
        <v>0</v>
      </c>
      <c r="G141" s="341">
        <f>G143</f>
        <v>0</v>
      </c>
      <c r="H141" s="341">
        <f>H143</f>
        <v>0</v>
      </c>
      <c r="I141" s="341">
        <f>I143</f>
        <v>0</v>
      </c>
      <c r="J141" s="392">
        <f t="shared" si="18"/>
        <v>0</v>
      </c>
    </row>
    <row r="142" spans="1:10" ht="12.75">
      <c r="A142" s="344" t="s">
        <v>750</v>
      </c>
      <c r="B142" s="344"/>
      <c r="C142" s="344"/>
      <c r="D142" s="341"/>
      <c r="E142" s="341"/>
      <c r="F142" s="341"/>
      <c r="G142" s="341"/>
      <c r="H142" s="341"/>
      <c r="I142" s="341"/>
      <c r="J142" s="392">
        <f t="shared" si="18"/>
        <v>0</v>
      </c>
    </row>
    <row r="143" spans="1:10" ht="12.75">
      <c r="A143" s="356"/>
      <c r="B143" s="356" t="s">
        <v>717</v>
      </c>
      <c r="C143" s="370"/>
      <c r="D143" s="341" t="s">
        <v>638</v>
      </c>
      <c r="E143" s="341">
        <f>E144+E145+E146</f>
        <v>0</v>
      </c>
      <c r="F143" s="341">
        <f>F144+F145+F146</f>
        <v>0</v>
      </c>
      <c r="G143" s="341">
        <f>G144+G145+G146</f>
        <v>0</v>
      </c>
      <c r="H143" s="341">
        <f>H144+H145+H146</f>
        <v>0</v>
      </c>
      <c r="I143" s="341">
        <f>I144+I145+I146</f>
        <v>0</v>
      </c>
      <c r="J143" s="392">
        <f t="shared" si="18"/>
        <v>0</v>
      </c>
    </row>
    <row r="144" spans="1:10" ht="12.75">
      <c r="A144" s="356"/>
      <c r="B144" s="356"/>
      <c r="C144" s="346" t="s">
        <v>1736</v>
      </c>
      <c r="D144" s="347" t="s">
        <v>1737</v>
      </c>
      <c r="E144" s="341">
        <f aca="true" t="shared" si="19" ref="E144:I146">E316+E470</f>
        <v>0</v>
      </c>
      <c r="F144" s="341">
        <f t="shared" si="19"/>
        <v>0</v>
      </c>
      <c r="G144" s="341">
        <f t="shared" si="19"/>
        <v>0</v>
      </c>
      <c r="H144" s="341">
        <f t="shared" si="19"/>
        <v>0</v>
      </c>
      <c r="I144" s="341">
        <f t="shared" si="19"/>
        <v>0</v>
      </c>
      <c r="J144" s="392">
        <f t="shared" si="18"/>
        <v>0</v>
      </c>
    </row>
    <row r="145" spans="1:10" ht="12.75">
      <c r="A145" s="356"/>
      <c r="B145" s="356"/>
      <c r="C145" s="346" t="s">
        <v>718</v>
      </c>
      <c r="D145" s="347" t="s">
        <v>719</v>
      </c>
      <c r="E145" s="341">
        <f t="shared" si="19"/>
        <v>0</v>
      </c>
      <c r="F145" s="341">
        <f t="shared" si="19"/>
        <v>0</v>
      </c>
      <c r="G145" s="341">
        <f t="shared" si="19"/>
        <v>0</v>
      </c>
      <c r="H145" s="341">
        <f t="shared" si="19"/>
        <v>0</v>
      </c>
      <c r="I145" s="341">
        <f t="shared" si="19"/>
        <v>0</v>
      </c>
      <c r="J145" s="392">
        <f t="shared" si="18"/>
        <v>0</v>
      </c>
    </row>
    <row r="146" spans="1:10" ht="12.75">
      <c r="A146" s="356"/>
      <c r="B146" s="356"/>
      <c r="C146" s="356" t="s">
        <v>1342</v>
      </c>
      <c r="D146" s="406" t="s">
        <v>1343</v>
      </c>
      <c r="E146" s="341">
        <f t="shared" si="19"/>
        <v>0</v>
      </c>
      <c r="F146" s="341">
        <f t="shared" si="19"/>
        <v>0</v>
      </c>
      <c r="G146" s="341">
        <f t="shared" si="19"/>
        <v>0</v>
      </c>
      <c r="H146" s="341">
        <f t="shared" si="19"/>
        <v>0</v>
      </c>
      <c r="I146" s="341">
        <f t="shared" si="19"/>
        <v>0</v>
      </c>
      <c r="J146" s="392">
        <f t="shared" si="18"/>
        <v>0</v>
      </c>
    </row>
    <row r="147" spans="1:10" ht="12.75">
      <c r="A147" s="367"/>
      <c r="B147" s="367"/>
      <c r="C147" s="367"/>
      <c r="D147" s="341"/>
      <c r="E147" s="341"/>
      <c r="F147" s="341"/>
      <c r="G147" s="341"/>
      <c r="H147" s="341"/>
      <c r="I147" s="341"/>
      <c r="J147" s="392">
        <f t="shared" si="18"/>
        <v>0</v>
      </c>
    </row>
    <row r="148" spans="1:10" ht="12.75">
      <c r="A148" s="353" t="s">
        <v>1651</v>
      </c>
      <c r="B148" s="368"/>
      <c r="C148" s="370"/>
      <c r="D148" s="350" t="s">
        <v>1719</v>
      </c>
      <c r="E148" s="341">
        <f>E150+E154+E156</f>
        <v>11238.32</v>
      </c>
      <c r="F148" s="341">
        <f>F150+F154+F156</f>
        <v>0</v>
      </c>
      <c r="G148" s="341">
        <f>G150+G154+G156</f>
        <v>11238.32</v>
      </c>
      <c r="H148" s="341">
        <f>H150+H154+H156</f>
        <v>0</v>
      </c>
      <c r="I148" s="341">
        <f>I150+I154+I156</f>
        <v>0</v>
      </c>
      <c r="J148" s="392">
        <f t="shared" si="18"/>
        <v>0</v>
      </c>
    </row>
    <row r="149" spans="1:10" ht="12.75">
      <c r="A149" s="344" t="s">
        <v>750</v>
      </c>
      <c r="B149" s="344"/>
      <c r="C149" s="344"/>
      <c r="D149" s="341"/>
      <c r="E149" s="341"/>
      <c r="F149" s="341"/>
      <c r="G149" s="341"/>
      <c r="H149" s="341"/>
      <c r="I149" s="341"/>
      <c r="J149" s="392">
        <f t="shared" si="18"/>
        <v>0</v>
      </c>
    </row>
    <row r="150" spans="1:10" ht="12.75">
      <c r="A150" s="356"/>
      <c r="B150" s="346" t="s">
        <v>1690</v>
      </c>
      <c r="C150" s="353"/>
      <c r="D150" s="341" t="s">
        <v>266</v>
      </c>
      <c r="E150" s="341">
        <f>E151+E152+E153</f>
        <v>11238.32</v>
      </c>
      <c r="F150" s="341">
        <f>F151+F152+F153</f>
        <v>0</v>
      </c>
      <c r="G150" s="341">
        <f>G151+G152+G153</f>
        <v>11238.32</v>
      </c>
      <c r="H150" s="341">
        <f>H151+H152+H153</f>
        <v>0</v>
      </c>
      <c r="I150" s="341">
        <f>I151+I152+I153</f>
        <v>0</v>
      </c>
      <c r="J150" s="392">
        <f t="shared" si="18"/>
        <v>0</v>
      </c>
    </row>
    <row r="151" spans="1:10" ht="12.75">
      <c r="A151" s="356"/>
      <c r="B151" s="346"/>
      <c r="C151" s="356" t="s">
        <v>1344</v>
      </c>
      <c r="D151" s="406" t="s">
        <v>1347</v>
      </c>
      <c r="E151" s="341">
        <f aca="true" t="shared" si="20" ref="E151:I153">E323+E477</f>
        <v>0</v>
      </c>
      <c r="F151" s="341">
        <f t="shared" si="20"/>
        <v>0</v>
      </c>
      <c r="G151" s="341">
        <f t="shared" si="20"/>
        <v>0</v>
      </c>
      <c r="H151" s="341">
        <f t="shared" si="20"/>
        <v>0</v>
      </c>
      <c r="I151" s="341">
        <f t="shared" si="20"/>
        <v>0</v>
      </c>
      <c r="J151" s="392">
        <f t="shared" si="18"/>
        <v>0</v>
      </c>
    </row>
    <row r="152" spans="1:10" ht="12.75">
      <c r="A152" s="356"/>
      <c r="B152" s="346"/>
      <c r="C152" s="356" t="s">
        <v>1345</v>
      </c>
      <c r="D152" s="406" t="s">
        <v>388</v>
      </c>
      <c r="E152" s="341">
        <f t="shared" si="20"/>
        <v>1300</v>
      </c>
      <c r="F152" s="341">
        <f t="shared" si="20"/>
        <v>0</v>
      </c>
      <c r="G152" s="341">
        <f t="shared" si="20"/>
        <v>1300</v>
      </c>
      <c r="H152" s="341">
        <f t="shared" si="20"/>
        <v>0</v>
      </c>
      <c r="I152" s="341">
        <f t="shared" si="20"/>
        <v>0</v>
      </c>
      <c r="J152" s="392">
        <f t="shared" si="18"/>
        <v>0</v>
      </c>
    </row>
    <row r="153" spans="1:10" ht="12.75">
      <c r="A153" s="356"/>
      <c r="B153" s="346"/>
      <c r="C153" s="346" t="s">
        <v>1346</v>
      </c>
      <c r="D153" s="406" t="s">
        <v>1658</v>
      </c>
      <c r="E153" s="341">
        <f t="shared" si="20"/>
        <v>9938.32</v>
      </c>
      <c r="F153" s="341">
        <f t="shared" si="20"/>
        <v>0</v>
      </c>
      <c r="G153" s="341">
        <f t="shared" si="20"/>
        <v>9938.32</v>
      </c>
      <c r="H153" s="341">
        <f t="shared" si="20"/>
        <v>0</v>
      </c>
      <c r="I153" s="341">
        <f t="shared" si="20"/>
        <v>0</v>
      </c>
      <c r="J153" s="392">
        <f t="shared" si="18"/>
        <v>0</v>
      </c>
    </row>
    <row r="154" spans="1:10" ht="12.75">
      <c r="A154" s="356"/>
      <c r="B154" s="346" t="s">
        <v>1652</v>
      </c>
      <c r="C154" s="346"/>
      <c r="D154" s="341" t="s">
        <v>1943</v>
      </c>
      <c r="E154" s="341">
        <f>E155</f>
        <v>0</v>
      </c>
      <c r="F154" s="341">
        <f>F155</f>
        <v>0</v>
      </c>
      <c r="G154" s="341">
        <f>G155</f>
        <v>0</v>
      </c>
      <c r="H154" s="341">
        <f>H155</f>
        <v>0</v>
      </c>
      <c r="I154" s="341">
        <f>I155</f>
        <v>0</v>
      </c>
      <c r="J154" s="392">
        <f t="shared" si="18"/>
        <v>0</v>
      </c>
    </row>
    <row r="155" spans="1:10" ht="12.75">
      <c r="A155" s="356"/>
      <c r="B155" s="346"/>
      <c r="C155" s="346" t="s">
        <v>377</v>
      </c>
      <c r="D155" s="347" t="s">
        <v>378</v>
      </c>
      <c r="E155" s="341">
        <f aca="true" t="shared" si="21" ref="E155:I156">E327+E481</f>
        <v>0</v>
      </c>
      <c r="F155" s="341">
        <f t="shared" si="21"/>
        <v>0</v>
      </c>
      <c r="G155" s="341">
        <f t="shared" si="21"/>
        <v>0</v>
      </c>
      <c r="H155" s="341">
        <f t="shared" si="21"/>
        <v>0</v>
      </c>
      <c r="I155" s="341">
        <f t="shared" si="21"/>
        <v>0</v>
      </c>
      <c r="J155" s="392">
        <f t="shared" si="18"/>
        <v>0</v>
      </c>
    </row>
    <row r="156" spans="1:10" ht="12.75">
      <c r="A156" s="374"/>
      <c r="B156" s="346" t="s">
        <v>1326</v>
      </c>
      <c r="C156" s="367"/>
      <c r="D156" s="341" t="s">
        <v>1723</v>
      </c>
      <c r="E156" s="341">
        <f t="shared" si="21"/>
        <v>0</v>
      </c>
      <c r="F156" s="341">
        <f t="shared" si="21"/>
        <v>0</v>
      </c>
      <c r="G156" s="341">
        <f t="shared" si="21"/>
        <v>0</v>
      </c>
      <c r="H156" s="341">
        <f t="shared" si="21"/>
        <v>0</v>
      </c>
      <c r="I156" s="341">
        <f t="shared" si="21"/>
        <v>0</v>
      </c>
      <c r="J156" s="392">
        <f t="shared" si="18"/>
        <v>0</v>
      </c>
    </row>
    <row r="157" spans="1:10" ht="12.75">
      <c r="A157" s="367"/>
      <c r="B157" s="367"/>
      <c r="C157" s="367"/>
      <c r="D157" s="341"/>
      <c r="E157" s="341"/>
      <c r="F157" s="343"/>
      <c r="G157" s="343"/>
      <c r="H157" s="343"/>
      <c r="I157" s="343"/>
      <c r="J157" s="392">
        <f t="shared" si="18"/>
        <v>0</v>
      </c>
    </row>
    <row r="158" spans="1:10" ht="12.75" customHeight="1">
      <c r="A158" s="353" t="s">
        <v>1691</v>
      </c>
      <c r="B158" s="368"/>
      <c r="C158" s="356"/>
      <c r="D158" s="350" t="s">
        <v>748</v>
      </c>
      <c r="E158" s="341">
        <f>E160+E161+E162+E163+E164</f>
        <v>0</v>
      </c>
      <c r="F158" s="341">
        <f>F160+F161+F162+F163+F164</f>
        <v>0</v>
      </c>
      <c r="G158" s="341">
        <f>G160+G161+G162+G163+G164</f>
        <v>0</v>
      </c>
      <c r="H158" s="341">
        <f>H160+H161+H162+H163+H164</f>
        <v>0</v>
      </c>
      <c r="I158" s="341">
        <f>I160+I161+I162+I163+I164</f>
        <v>0</v>
      </c>
      <c r="J158" s="392">
        <f t="shared" si="18"/>
        <v>0</v>
      </c>
    </row>
    <row r="159" spans="1:10" ht="12.75">
      <c r="A159" s="344" t="s">
        <v>750</v>
      </c>
      <c r="B159" s="344"/>
      <c r="C159" s="344"/>
      <c r="D159" s="341"/>
      <c r="E159" s="341"/>
      <c r="F159" s="343"/>
      <c r="G159" s="343"/>
      <c r="H159" s="343"/>
      <c r="I159" s="343"/>
      <c r="J159" s="392">
        <f t="shared" si="18"/>
        <v>0</v>
      </c>
    </row>
    <row r="160" spans="1:10" ht="12.75" customHeight="1">
      <c r="A160" s="353"/>
      <c r="B160" s="1010" t="s">
        <v>279</v>
      </c>
      <c r="C160" s="1010"/>
      <c r="D160" s="341" t="s">
        <v>1051</v>
      </c>
      <c r="E160" s="341">
        <f aca="true" t="shared" si="22" ref="E160:I164">E332+E486</f>
        <v>0</v>
      </c>
      <c r="F160" s="341">
        <f t="shared" si="22"/>
        <v>0</v>
      </c>
      <c r="G160" s="341">
        <f t="shared" si="22"/>
        <v>0</v>
      </c>
      <c r="H160" s="341">
        <f t="shared" si="22"/>
        <v>0</v>
      </c>
      <c r="I160" s="341">
        <f t="shared" si="22"/>
        <v>0</v>
      </c>
      <c r="J160" s="392">
        <f t="shared" si="18"/>
        <v>0</v>
      </c>
    </row>
    <row r="161" spans="1:10" ht="12.75">
      <c r="A161" s="375"/>
      <c r="B161" s="346" t="s">
        <v>1791</v>
      </c>
      <c r="C161" s="356"/>
      <c r="D161" s="341" t="s">
        <v>652</v>
      </c>
      <c r="E161" s="341">
        <f t="shared" si="22"/>
        <v>0</v>
      </c>
      <c r="F161" s="341">
        <f t="shared" si="22"/>
        <v>0</v>
      </c>
      <c r="G161" s="341">
        <f t="shared" si="22"/>
        <v>0</v>
      </c>
      <c r="H161" s="341">
        <f t="shared" si="22"/>
        <v>0</v>
      </c>
      <c r="I161" s="341">
        <f t="shared" si="22"/>
        <v>0</v>
      </c>
      <c r="J161" s="392">
        <f t="shared" si="18"/>
        <v>0</v>
      </c>
    </row>
    <row r="162" spans="1:10" ht="12.75">
      <c r="A162" s="353"/>
      <c r="B162" s="346" t="s">
        <v>1929</v>
      </c>
      <c r="C162" s="356"/>
      <c r="D162" s="341" t="s">
        <v>653</v>
      </c>
      <c r="E162" s="341">
        <f>E334+E488</f>
        <v>0</v>
      </c>
      <c r="F162" s="341">
        <f t="shared" si="22"/>
        <v>0</v>
      </c>
      <c r="G162" s="341">
        <f t="shared" si="22"/>
        <v>0</v>
      </c>
      <c r="H162" s="341">
        <f t="shared" si="22"/>
        <v>0</v>
      </c>
      <c r="I162" s="341">
        <f t="shared" si="22"/>
        <v>0</v>
      </c>
      <c r="J162" s="392">
        <f t="shared" si="18"/>
        <v>0</v>
      </c>
    </row>
    <row r="163" spans="1:10" ht="12.75">
      <c r="A163" s="353"/>
      <c r="B163" s="346" t="s">
        <v>280</v>
      </c>
      <c r="C163" s="356"/>
      <c r="D163" s="341" t="s">
        <v>654</v>
      </c>
      <c r="E163" s="341">
        <f t="shared" si="22"/>
        <v>0</v>
      </c>
      <c r="F163" s="341">
        <f t="shared" si="22"/>
        <v>0</v>
      </c>
      <c r="G163" s="341">
        <f t="shared" si="22"/>
        <v>0</v>
      </c>
      <c r="H163" s="341">
        <f t="shared" si="22"/>
        <v>0</v>
      </c>
      <c r="I163" s="341">
        <f t="shared" si="22"/>
        <v>0</v>
      </c>
      <c r="J163" s="392">
        <f t="shared" si="18"/>
        <v>0</v>
      </c>
    </row>
    <row r="164" spans="1:10" ht="12.75">
      <c r="A164" s="353"/>
      <c r="B164" s="356" t="s">
        <v>278</v>
      </c>
      <c r="C164" s="356"/>
      <c r="D164" s="341" t="s">
        <v>1724</v>
      </c>
      <c r="E164" s="341">
        <f t="shared" si="22"/>
        <v>0</v>
      </c>
      <c r="F164" s="341">
        <f t="shared" si="22"/>
        <v>0</v>
      </c>
      <c r="G164" s="341">
        <f t="shared" si="22"/>
        <v>0</v>
      </c>
      <c r="H164" s="341">
        <f t="shared" si="22"/>
        <v>0</v>
      </c>
      <c r="I164" s="341">
        <f t="shared" si="22"/>
        <v>0</v>
      </c>
      <c r="J164" s="392">
        <f t="shared" si="18"/>
        <v>0</v>
      </c>
    </row>
    <row r="165" spans="1:10" ht="12.75">
      <c r="A165" s="367"/>
      <c r="B165" s="367"/>
      <c r="C165" s="367"/>
      <c r="D165" s="341"/>
      <c r="E165" s="341"/>
      <c r="F165" s="343"/>
      <c r="G165" s="343"/>
      <c r="H165" s="343"/>
      <c r="I165" s="343"/>
      <c r="J165" s="392">
        <f t="shared" si="18"/>
        <v>0</v>
      </c>
    </row>
    <row r="166" spans="1:10" ht="12.75">
      <c r="A166" s="376" t="s">
        <v>1653</v>
      </c>
      <c r="B166" s="376"/>
      <c r="C166" s="376"/>
      <c r="D166" s="350" t="s">
        <v>1738</v>
      </c>
      <c r="E166" s="341"/>
      <c r="F166" s="343"/>
      <c r="G166" s="343"/>
      <c r="H166" s="343"/>
      <c r="I166" s="343"/>
      <c r="J166" s="392">
        <f t="shared" si="18"/>
        <v>0</v>
      </c>
    </row>
    <row r="167" spans="1:10" ht="12.75">
      <c r="A167" s="342" t="s">
        <v>639</v>
      </c>
      <c r="B167" s="342"/>
      <c r="C167" s="342"/>
      <c r="D167" s="341" t="s">
        <v>1739</v>
      </c>
      <c r="E167" s="341">
        <v>836</v>
      </c>
      <c r="F167" s="341">
        <f>F339+F493</f>
        <v>0</v>
      </c>
      <c r="G167" s="341">
        <f>G339+G493</f>
        <v>836</v>
      </c>
      <c r="H167" s="341">
        <f>H339+H493</f>
        <v>0</v>
      </c>
      <c r="I167" s="341">
        <f>I339+I493</f>
        <v>0</v>
      </c>
      <c r="J167" s="392">
        <f>E167-G167-H167-I167</f>
        <v>0</v>
      </c>
    </row>
    <row r="168" spans="1:10" ht="12.75">
      <c r="A168" s="342" t="s">
        <v>1654</v>
      </c>
      <c r="B168" s="342"/>
      <c r="C168" s="342"/>
      <c r="D168" s="341" t="s">
        <v>645</v>
      </c>
      <c r="E168" s="341">
        <f>'[2]02-buget local- venituri'!E12-'[2]02-buget local-cheltuieli.'!E9</f>
        <v>0</v>
      </c>
      <c r="F168" s="341">
        <f>'[2]02-buget local- venituri'!F12-'[2]02-buget local-cheltuieli.'!F9</f>
        <v>0</v>
      </c>
      <c r="G168" s="341">
        <f>'[2]02-buget local- venituri'!G12-'[2]02-buget local-cheltuieli.'!G9</f>
        <v>0</v>
      </c>
      <c r="H168" s="341">
        <f>'[2]02-buget local- venituri'!H12-'[2]02-buget local-cheltuieli.'!H9</f>
        <v>0</v>
      </c>
      <c r="I168" s="341">
        <f>'[2]02-buget local- venituri'!I12-'[2]02-buget local-cheltuieli.'!I9</f>
        <v>0</v>
      </c>
      <c r="J168" s="392">
        <f t="shared" si="18"/>
        <v>0</v>
      </c>
    </row>
    <row r="169" spans="1:10" ht="14.25">
      <c r="A169" s="391" t="s">
        <v>389</v>
      </c>
      <c r="B169" s="391"/>
      <c r="C169" s="391"/>
      <c r="D169" s="341" t="s">
        <v>93</v>
      </c>
      <c r="E169" s="341">
        <v>1466.93</v>
      </c>
      <c r="F169" s="341">
        <f>F9-'[2]02-buget local- venituri'!F12</f>
        <v>0</v>
      </c>
      <c r="G169" s="341">
        <f>E169</f>
        <v>1466.93</v>
      </c>
      <c r="H169" s="341">
        <f>H9-'[2]02-buget local- venituri'!H12</f>
        <v>0</v>
      </c>
      <c r="I169" s="341">
        <f>I9-'[2]02-buget local- venituri'!I12</f>
        <v>0</v>
      </c>
      <c r="J169" s="392">
        <f t="shared" si="18"/>
        <v>0</v>
      </c>
    </row>
    <row r="170" spans="1:10" ht="12.75">
      <c r="A170" s="391"/>
      <c r="B170" s="391"/>
      <c r="C170" s="391"/>
      <c r="D170" s="341"/>
      <c r="E170" s="341"/>
      <c r="F170" s="343"/>
      <c r="G170" s="343"/>
      <c r="H170" s="343"/>
      <c r="I170" s="343"/>
      <c r="J170" s="392">
        <f t="shared" si="18"/>
        <v>0</v>
      </c>
    </row>
    <row r="171" spans="1:10" ht="12.75">
      <c r="A171" s="391"/>
      <c r="B171" s="391"/>
      <c r="C171" s="391"/>
      <c r="D171" s="341"/>
      <c r="E171" s="341"/>
      <c r="F171" s="343"/>
      <c r="G171" s="343"/>
      <c r="H171" s="343"/>
      <c r="I171" s="343"/>
      <c r="J171" s="392"/>
    </row>
    <row r="172" spans="1:10" ht="12.75">
      <c r="A172" s="391"/>
      <c r="B172" s="391"/>
      <c r="C172" s="391"/>
      <c r="D172" s="341"/>
      <c r="E172" s="341"/>
      <c r="F172" s="343"/>
      <c r="G172" s="343"/>
      <c r="H172" s="343"/>
      <c r="I172" s="343"/>
      <c r="J172" s="392"/>
    </row>
    <row r="173" spans="1:10" ht="12.75">
      <c r="A173" s="391"/>
      <c r="B173" s="391"/>
      <c r="C173" s="391"/>
      <c r="D173" s="341"/>
      <c r="E173" s="341"/>
      <c r="F173" s="343"/>
      <c r="G173" s="343"/>
      <c r="H173" s="343"/>
      <c r="I173" s="343"/>
      <c r="J173" s="392"/>
    </row>
    <row r="174" spans="1:10" ht="12.75">
      <c r="A174" s="391"/>
      <c r="B174" s="391"/>
      <c r="C174" s="391"/>
      <c r="D174" s="341"/>
      <c r="E174" s="341"/>
      <c r="F174" s="343"/>
      <c r="G174" s="343"/>
      <c r="H174" s="343"/>
      <c r="I174" s="343"/>
      <c r="J174" s="392"/>
    </row>
    <row r="175" spans="1:10" ht="12.75">
      <c r="A175" s="391"/>
      <c r="B175" s="391"/>
      <c r="C175" s="391"/>
      <c r="D175" s="341"/>
      <c r="E175" s="341"/>
      <c r="F175" s="343"/>
      <c r="G175" s="343"/>
      <c r="H175" s="343"/>
      <c r="I175" s="343"/>
      <c r="J175" s="392"/>
    </row>
    <row r="176" spans="1:10" ht="12.75">
      <c r="A176" s="391"/>
      <c r="B176" s="391"/>
      <c r="C176" s="391"/>
      <c r="D176" s="341"/>
      <c r="E176" s="341"/>
      <c r="F176" s="343"/>
      <c r="G176" s="343"/>
      <c r="H176" s="343"/>
      <c r="I176" s="343"/>
      <c r="J176" s="392"/>
    </row>
    <row r="177" spans="1:10" ht="12.75">
      <c r="A177" s="391"/>
      <c r="B177" s="391"/>
      <c r="C177" s="391"/>
      <c r="D177" s="341"/>
      <c r="E177" s="341"/>
      <c r="F177" s="343"/>
      <c r="G177" s="343"/>
      <c r="H177" s="343"/>
      <c r="I177" s="343"/>
      <c r="J177" s="392"/>
    </row>
    <row r="178" spans="1:11" ht="12.75">
      <c r="A178" s="391"/>
      <c r="B178" s="1017" t="s">
        <v>232</v>
      </c>
      <c r="C178" s="1017"/>
      <c r="D178" s="1017"/>
      <c r="E178" s="1017"/>
      <c r="F178" s="1017"/>
      <c r="G178" s="1017"/>
      <c r="H178" s="1017"/>
      <c r="I178" s="1017"/>
      <c r="J178" s="392">
        <f t="shared" si="18"/>
        <v>0</v>
      </c>
      <c r="K178" s="43"/>
    </row>
    <row r="179" spans="1:11" ht="12.75">
      <c r="A179" s="391"/>
      <c r="B179" s="1017" t="s">
        <v>1857</v>
      </c>
      <c r="C179" s="1017"/>
      <c r="D179" s="1017"/>
      <c r="E179" s="1017"/>
      <c r="F179" s="1017"/>
      <c r="G179" s="1017"/>
      <c r="H179" s="1017"/>
      <c r="I179" s="1017"/>
      <c r="J179" s="392">
        <f t="shared" si="18"/>
        <v>0</v>
      </c>
      <c r="K179" s="43"/>
    </row>
    <row r="180" spans="1:11" ht="12.75">
      <c r="A180" s="391"/>
      <c r="B180" s="377"/>
      <c r="C180" s="378"/>
      <c r="D180" s="379"/>
      <c r="E180" s="379"/>
      <c r="F180" s="378"/>
      <c r="G180" s="378"/>
      <c r="H180" s="378"/>
      <c r="I180" s="378"/>
      <c r="J180" s="392">
        <f t="shared" si="18"/>
        <v>0</v>
      </c>
      <c r="K180" s="43"/>
    </row>
    <row r="181" spans="1:10" ht="36" customHeight="1">
      <c r="A181" s="1018" t="s">
        <v>1758</v>
      </c>
      <c r="B181" s="1018"/>
      <c r="C181" s="1018"/>
      <c r="D181" s="410" t="s">
        <v>1260</v>
      </c>
      <c r="E181" s="395">
        <f>E183+E205+E217+E277+E298+E339</f>
        <v>41965.43</v>
      </c>
      <c r="F181" s="395">
        <f>F183+F205+F217+F277+F298+F339</f>
        <v>0</v>
      </c>
      <c r="G181" s="395">
        <f>G183+G205+G217+G277+G298+G339</f>
        <v>41965.43</v>
      </c>
      <c r="H181" s="395">
        <f>H183+H205+H217+H277+H298</f>
        <v>0</v>
      </c>
      <c r="I181" s="395">
        <f>I183+I205+I217+I277+I298</f>
        <v>0</v>
      </c>
      <c r="J181" s="415">
        <f t="shared" si="18"/>
        <v>0</v>
      </c>
    </row>
    <row r="182" spans="1:10" ht="12.75" customHeight="1">
      <c r="A182" s="381"/>
      <c r="B182" s="381"/>
      <c r="C182" s="381"/>
      <c r="D182" s="350"/>
      <c r="E182" s="380"/>
      <c r="F182" s="380"/>
      <c r="G182" s="380"/>
      <c r="H182" s="380"/>
      <c r="I182" s="380"/>
      <c r="J182" s="392">
        <f t="shared" si="18"/>
        <v>0</v>
      </c>
    </row>
    <row r="183" spans="1:10" ht="12.75" customHeight="1">
      <c r="A183" s="1019" t="s">
        <v>1269</v>
      </c>
      <c r="B183" s="1019"/>
      <c r="C183" s="1019"/>
      <c r="D183" s="402" t="s">
        <v>747</v>
      </c>
      <c r="E183" s="341">
        <f>E184+E189+E197+E199</f>
        <v>6539.74</v>
      </c>
      <c r="F183" s="341">
        <f>F184+F189+F197+F199</f>
        <v>0</v>
      </c>
      <c r="G183" s="341">
        <f>G184+G189+G197+G199</f>
        <v>6539.74</v>
      </c>
      <c r="H183" s="341">
        <f>H184+H189+H197+H199</f>
        <v>0</v>
      </c>
      <c r="I183" s="341">
        <f>I184+I189+I197+I199</f>
        <v>0</v>
      </c>
      <c r="J183" s="392">
        <f t="shared" si="18"/>
        <v>0</v>
      </c>
    </row>
    <row r="184" spans="1:10" ht="12.75">
      <c r="A184" s="382" t="s">
        <v>1058</v>
      </c>
      <c r="B184" s="382"/>
      <c r="C184" s="345"/>
      <c r="D184" s="350" t="s">
        <v>749</v>
      </c>
      <c r="E184" s="341">
        <f>E186</f>
        <v>3808.88</v>
      </c>
      <c r="F184" s="341">
        <f>F186</f>
        <v>0</v>
      </c>
      <c r="G184" s="341">
        <f>G186</f>
        <v>3808.88</v>
      </c>
      <c r="H184" s="341">
        <f>H186</f>
        <v>0</v>
      </c>
      <c r="I184" s="341">
        <f>I186</f>
        <v>0</v>
      </c>
      <c r="J184" s="392">
        <f t="shared" si="18"/>
        <v>0</v>
      </c>
    </row>
    <row r="185" spans="1:10" ht="12.75">
      <c r="A185" s="344" t="s">
        <v>750</v>
      </c>
      <c r="B185" s="344"/>
      <c r="C185" s="344"/>
      <c r="D185" s="341"/>
      <c r="E185" s="341"/>
      <c r="F185" s="341"/>
      <c r="G185" s="341"/>
      <c r="H185" s="341"/>
      <c r="I185" s="341"/>
      <c r="J185" s="392">
        <f t="shared" si="18"/>
        <v>0</v>
      </c>
    </row>
    <row r="186" spans="1:10" ht="26.25" customHeight="1">
      <c r="A186" s="345"/>
      <c r="B186" s="346" t="s">
        <v>1059</v>
      </c>
      <c r="C186" s="345"/>
      <c r="D186" s="341" t="s">
        <v>646</v>
      </c>
      <c r="E186" s="341">
        <f>E187</f>
        <v>3808.88</v>
      </c>
      <c r="F186" s="341">
        <f>F187</f>
        <v>0</v>
      </c>
      <c r="G186" s="341">
        <f>G187</f>
        <v>3808.88</v>
      </c>
      <c r="H186" s="341">
        <f>H187</f>
        <v>0</v>
      </c>
      <c r="I186" s="341">
        <f>I187</f>
        <v>0</v>
      </c>
      <c r="J186" s="392">
        <f t="shared" si="18"/>
        <v>0</v>
      </c>
    </row>
    <row r="187" spans="1:10" ht="12.75">
      <c r="A187" s="345"/>
      <c r="B187" s="346"/>
      <c r="C187" s="346" t="s">
        <v>1669</v>
      </c>
      <c r="D187" s="347" t="s">
        <v>1670</v>
      </c>
      <c r="E187" s="341">
        <v>3808.88</v>
      </c>
      <c r="F187" s="341"/>
      <c r="G187" s="341">
        <f>E187</f>
        <v>3808.88</v>
      </c>
      <c r="H187" s="341"/>
      <c r="I187" s="341"/>
      <c r="J187" s="392">
        <f t="shared" si="18"/>
        <v>0</v>
      </c>
    </row>
    <row r="188" spans="1:10" ht="12.75">
      <c r="A188" s="348"/>
      <c r="B188" s="348"/>
      <c r="C188" s="348"/>
      <c r="D188" s="341"/>
      <c r="E188" s="341"/>
      <c r="F188" s="341"/>
      <c r="G188" s="341"/>
      <c r="H188" s="341"/>
      <c r="I188" s="341"/>
      <c r="J188" s="392">
        <f t="shared" si="18"/>
        <v>0</v>
      </c>
    </row>
    <row r="189" spans="1:10" ht="12.75">
      <c r="A189" s="382" t="s">
        <v>256</v>
      </c>
      <c r="B189" s="382"/>
      <c r="C189" s="345"/>
      <c r="D189" s="350" t="s">
        <v>647</v>
      </c>
      <c r="E189" s="341">
        <f>E191+E194</f>
        <v>282.93</v>
      </c>
      <c r="F189" s="341">
        <f>F191+F192+F193+F194+F195</f>
        <v>0</v>
      </c>
      <c r="G189" s="341">
        <f>G191+G192+G193+G194+G195</f>
        <v>282.93</v>
      </c>
      <c r="H189" s="341">
        <f>H191+H192+H193+H194+H195</f>
        <v>0</v>
      </c>
      <c r="I189" s="341">
        <f>I191+I192+I193+I194+I195</f>
        <v>0</v>
      </c>
      <c r="J189" s="392">
        <f t="shared" si="18"/>
        <v>0</v>
      </c>
    </row>
    <row r="190" spans="1:10" ht="12.75">
      <c r="A190" s="344" t="s">
        <v>750</v>
      </c>
      <c r="B190" s="344"/>
      <c r="C190" s="344"/>
      <c r="D190" s="341"/>
      <c r="E190" s="341"/>
      <c r="F190" s="341"/>
      <c r="G190" s="341"/>
      <c r="H190" s="341"/>
      <c r="I190" s="341"/>
      <c r="J190" s="392">
        <f t="shared" si="18"/>
        <v>0</v>
      </c>
    </row>
    <row r="191" spans="1:10" ht="12.75">
      <c r="A191" s="351"/>
      <c r="B191" s="352" t="s">
        <v>640</v>
      </c>
      <c r="C191" s="345"/>
      <c r="D191" s="341" t="s">
        <v>648</v>
      </c>
      <c r="E191" s="341"/>
      <c r="F191" s="341"/>
      <c r="G191" s="341"/>
      <c r="H191" s="341"/>
      <c r="I191" s="341"/>
      <c r="J191" s="392">
        <f t="shared" si="18"/>
        <v>0</v>
      </c>
    </row>
    <row r="192" spans="1:10" ht="25.5" customHeight="1">
      <c r="A192" s="353"/>
      <c r="B192" s="356" t="s">
        <v>641</v>
      </c>
      <c r="C192" s="345"/>
      <c r="D192" s="341" t="s">
        <v>649</v>
      </c>
      <c r="E192" s="341"/>
      <c r="F192" s="341"/>
      <c r="G192" s="341"/>
      <c r="H192" s="341"/>
      <c r="I192" s="341"/>
      <c r="J192" s="392">
        <f t="shared" si="18"/>
        <v>0</v>
      </c>
    </row>
    <row r="193" spans="1:10" ht="12.75">
      <c r="A193" s="353"/>
      <c r="B193" s="1012" t="s">
        <v>1751</v>
      </c>
      <c r="C193" s="1012"/>
      <c r="D193" s="341" t="s">
        <v>1322</v>
      </c>
      <c r="E193" s="341"/>
      <c r="F193" s="341"/>
      <c r="G193" s="341"/>
      <c r="H193" s="341"/>
      <c r="I193" s="341"/>
      <c r="J193" s="392">
        <f t="shared" si="18"/>
        <v>0</v>
      </c>
    </row>
    <row r="194" spans="1:10" ht="25.5" customHeight="1">
      <c r="A194" s="353"/>
      <c r="B194" s="356" t="s">
        <v>1725</v>
      </c>
      <c r="C194" s="345"/>
      <c r="D194" s="341" t="s">
        <v>1323</v>
      </c>
      <c r="E194" s="341">
        <v>282.93</v>
      </c>
      <c r="F194" s="341"/>
      <c r="G194" s="341">
        <f>E194</f>
        <v>282.93</v>
      </c>
      <c r="H194" s="341"/>
      <c r="I194" s="341"/>
      <c r="J194" s="392">
        <f>E194-G194-H194-I194</f>
        <v>0</v>
      </c>
    </row>
    <row r="195" spans="1:10" ht="27.75" customHeight="1">
      <c r="A195" s="357"/>
      <c r="B195" s="346" t="s">
        <v>1354</v>
      </c>
      <c r="C195" s="358"/>
      <c r="D195" s="341" t="s">
        <v>1324</v>
      </c>
      <c r="E195" s="341"/>
      <c r="F195" s="341"/>
      <c r="G195" s="341"/>
      <c r="H195" s="341"/>
      <c r="I195" s="341"/>
      <c r="J195" s="392">
        <f t="shared" si="18"/>
        <v>0</v>
      </c>
    </row>
    <row r="196" spans="1:10" ht="12.75" customHeight="1">
      <c r="A196" s="348"/>
      <c r="B196" s="359"/>
      <c r="C196" s="359"/>
      <c r="D196" s="341"/>
      <c r="E196" s="341"/>
      <c r="F196" s="341"/>
      <c r="G196" s="341"/>
      <c r="H196" s="341"/>
      <c r="I196" s="341"/>
      <c r="J196" s="392">
        <f t="shared" si="18"/>
        <v>0</v>
      </c>
    </row>
    <row r="197" spans="1:10" ht="12.75" customHeight="1">
      <c r="A197" s="351" t="s">
        <v>324</v>
      </c>
      <c r="B197" s="360"/>
      <c r="C197" s="345"/>
      <c r="D197" s="350" t="s">
        <v>96</v>
      </c>
      <c r="E197" s="341">
        <v>2350</v>
      </c>
      <c r="F197" s="341"/>
      <c r="G197" s="341">
        <f>E197</f>
        <v>2350</v>
      </c>
      <c r="H197" s="341"/>
      <c r="I197" s="341"/>
      <c r="J197" s="392">
        <f t="shared" si="18"/>
        <v>0</v>
      </c>
    </row>
    <row r="198" spans="1:10" ht="12.75">
      <c r="A198" s="343"/>
      <c r="B198" s="351"/>
      <c r="C198" s="361"/>
      <c r="D198" s="362"/>
      <c r="E198" s="341"/>
      <c r="F198" s="341"/>
      <c r="G198" s="341"/>
      <c r="H198" s="341"/>
      <c r="I198" s="341"/>
      <c r="J198" s="392">
        <f t="shared" si="18"/>
        <v>0</v>
      </c>
    </row>
    <row r="199" spans="1:10" ht="26.25" customHeight="1">
      <c r="A199" s="1015" t="s">
        <v>252</v>
      </c>
      <c r="B199" s="1015"/>
      <c r="C199" s="1015"/>
      <c r="D199" s="350" t="s">
        <v>97</v>
      </c>
      <c r="E199" s="341">
        <f>E201+E202+E203</f>
        <v>97.93</v>
      </c>
      <c r="F199" s="341">
        <f>F201+F202+F203</f>
        <v>0</v>
      </c>
      <c r="G199" s="341">
        <f>G201+G202+G203</f>
        <v>97.93</v>
      </c>
      <c r="H199" s="341">
        <f>H201+H202+H203</f>
        <v>0</v>
      </c>
      <c r="I199" s="341">
        <f>I201+I202+I203</f>
        <v>0</v>
      </c>
      <c r="J199" s="392">
        <f t="shared" si="18"/>
        <v>0</v>
      </c>
    </row>
    <row r="200" spans="1:10" ht="12.75">
      <c r="A200" s="344" t="s">
        <v>750</v>
      </c>
      <c r="B200" s="344"/>
      <c r="C200" s="344"/>
      <c r="D200" s="341"/>
      <c r="E200" s="341"/>
      <c r="F200" s="343"/>
      <c r="G200" s="343"/>
      <c r="H200" s="343"/>
      <c r="I200" s="343"/>
      <c r="J200" s="392">
        <f t="shared" si="18"/>
        <v>0</v>
      </c>
    </row>
    <row r="201" spans="1:10" ht="23.25" customHeight="1">
      <c r="A201" s="363"/>
      <c r="B201" s="1012" t="s">
        <v>760</v>
      </c>
      <c r="C201" s="1012"/>
      <c r="D201" s="341" t="s">
        <v>98</v>
      </c>
      <c r="E201" s="341">
        <v>97.93</v>
      </c>
      <c r="F201" s="343"/>
      <c r="G201" s="341">
        <f>E201</f>
        <v>97.93</v>
      </c>
      <c r="H201" s="343"/>
      <c r="I201" s="343"/>
      <c r="J201" s="392">
        <f t="shared" si="18"/>
        <v>0</v>
      </c>
    </row>
    <row r="202" spans="1:10" ht="23.25" customHeight="1">
      <c r="A202" s="363"/>
      <c r="B202" s="1012" t="s">
        <v>100</v>
      </c>
      <c r="C202" s="1012"/>
      <c r="D202" s="341" t="s">
        <v>99</v>
      </c>
      <c r="E202" s="341"/>
      <c r="F202" s="343"/>
      <c r="G202" s="343"/>
      <c r="H202" s="343"/>
      <c r="I202" s="343"/>
      <c r="J202" s="392">
        <f t="shared" si="18"/>
        <v>0</v>
      </c>
    </row>
    <row r="203" spans="1:10" ht="30.75" customHeight="1">
      <c r="A203" s="363"/>
      <c r="B203" s="1012" t="s">
        <v>1694</v>
      </c>
      <c r="C203" s="1012"/>
      <c r="D203" s="341" t="s">
        <v>1695</v>
      </c>
      <c r="E203" s="341"/>
      <c r="F203" s="343"/>
      <c r="G203" s="343"/>
      <c r="H203" s="343"/>
      <c r="I203" s="343"/>
      <c r="J203" s="392">
        <f t="shared" si="18"/>
        <v>0</v>
      </c>
    </row>
    <row r="204" spans="1:10" ht="12.75">
      <c r="A204" s="348"/>
      <c r="B204" s="348"/>
      <c r="C204" s="348"/>
      <c r="D204" s="341"/>
      <c r="E204" s="341"/>
      <c r="F204" s="343"/>
      <c r="G204" s="343"/>
      <c r="H204" s="343"/>
      <c r="I204" s="343"/>
      <c r="J204" s="392">
        <f t="shared" si="18"/>
        <v>0</v>
      </c>
    </row>
    <row r="205" spans="1:10" ht="33" customHeight="1">
      <c r="A205" s="1013" t="s">
        <v>1060</v>
      </c>
      <c r="B205" s="1013"/>
      <c r="C205" s="1013"/>
      <c r="D205" s="403" t="s">
        <v>1944</v>
      </c>
      <c r="E205" s="341">
        <f>E206+E210</f>
        <v>686.28</v>
      </c>
      <c r="F205" s="341">
        <f>F206+F210</f>
        <v>0</v>
      </c>
      <c r="G205" s="341">
        <f>G206+G210</f>
        <v>686.28</v>
      </c>
      <c r="H205" s="341">
        <f>H206+H210</f>
        <v>0</v>
      </c>
      <c r="I205" s="341">
        <f>I206+I210</f>
        <v>0</v>
      </c>
      <c r="J205" s="392">
        <f t="shared" si="18"/>
        <v>0</v>
      </c>
    </row>
    <row r="206" spans="1:10" ht="12.75" customHeight="1">
      <c r="A206" s="366" t="s">
        <v>1061</v>
      </c>
      <c r="B206" s="383"/>
      <c r="C206" s="366"/>
      <c r="D206" s="350" t="s">
        <v>635</v>
      </c>
      <c r="E206" s="341">
        <f>E208</f>
        <v>0</v>
      </c>
      <c r="F206" s="341">
        <f>F208</f>
        <v>0</v>
      </c>
      <c r="G206" s="341">
        <f>G208</f>
        <v>0</v>
      </c>
      <c r="H206" s="341">
        <f>H208</f>
        <v>0</v>
      </c>
      <c r="I206" s="341">
        <f>I208</f>
        <v>0</v>
      </c>
      <c r="J206" s="392">
        <f t="shared" si="18"/>
        <v>0</v>
      </c>
    </row>
    <row r="207" spans="1:10" ht="12.75" customHeight="1">
      <c r="A207" s="344" t="s">
        <v>750</v>
      </c>
      <c r="B207" s="344"/>
      <c r="C207" s="344"/>
      <c r="D207" s="341"/>
      <c r="E207" s="341"/>
      <c r="F207" s="341"/>
      <c r="G207" s="341"/>
      <c r="H207" s="341"/>
      <c r="I207" s="341"/>
      <c r="J207" s="392">
        <f t="shared" si="18"/>
        <v>0</v>
      </c>
    </row>
    <row r="208" spans="1:10" ht="12.75">
      <c r="A208" s="345"/>
      <c r="B208" s="346" t="s">
        <v>1355</v>
      </c>
      <c r="C208" s="345"/>
      <c r="D208" s="341" t="s">
        <v>1052</v>
      </c>
      <c r="E208" s="341"/>
      <c r="F208" s="341"/>
      <c r="G208" s="341"/>
      <c r="H208" s="341"/>
      <c r="I208" s="341"/>
      <c r="J208" s="392">
        <f t="shared" si="18"/>
        <v>0</v>
      </c>
    </row>
    <row r="209" spans="1:10" ht="12.75" customHeight="1">
      <c r="A209" s="348"/>
      <c r="B209" s="348"/>
      <c r="C209" s="348"/>
      <c r="D209" s="341"/>
      <c r="E209" s="341"/>
      <c r="F209" s="341"/>
      <c r="G209" s="341"/>
      <c r="H209" s="341"/>
      <c r="I209" s="341"/>
      <c r="J209" s="392">
        <f aca="true" t="shared" si="23" ref="J209:J272">E209-G209-H209-I209</f>
        <v>0</v>
      </c>
    </row>
    <row r="210" spans="1:10" ht="12.75">
      <c r="A210" s="340" t="s">
        <v>1062</v>
      </c>
      <c r="B210" s="383"/>
      <c r="C210" s="352"/>
      <c r="D210" s="350" t="s">
        <v>636</v>
      </c>
      <c r="E210" s="341">
        <f>E212+E214+E215</f>
        <v>686.28</v>
      </c>
      <c r="F210" s="341">
        <f>F212+F214+F215</f>
        <v>0</v>
      </c>
      <c r="G210" s="341">
        <f>G212+G214+G215</f>
        <v>686.28</v>
      </c>
      <c r="H210" s="341">
        <f>H212+H214+H215</f>
        <v>0</v>
      </c>
      <c r="I210" s="341">
        <f>I212+I214+I215</f>
        <v>0</v>
      </c>
      <c r="J210" s="392">
        <f t="shared" si="23"/>
        <v>0</v>
      </c>
    </row>
    <row r="211" spans="1:10" ht="14.25" customHeight="1">
      <c r="A211" s="344" t="s">
        <v>750</v>
      </c>
      <c r="B211" s="344"/>
      <c r="C211" s="344"/>
      <c r="D211" s="341"/>
      <c r="E211" s="341"/>
      <c r="F211" s="341"/>
      <c r="G211" s="341"/>
      <c r="H211" s="341"/>
      <c r="I211" s="341"/>
      <c r="J211" s="392">
        <f t="shared" si="23"/>
        <v>0</v>
      </c>
    </row>
    <row r="212" spans="1:10" ht="12.75" customHeight="1">
      <c r="A212" s="357"/>
      <c r="B212" s="358" t="s">
        <v>1063</v>
      </c>
      <c r="C212" s="345"/>
      <c r="D212" s="341" t="s">
        <v>1704</v>
      </c>
      <c r="E212" s="341">
        <f>E213</f>
        <v>686.28</v>
      </c>
      <c r="F212" s="341">
        <f>F213</f>
        <v>0</v>
      </c>
      <c r="G212" s="341">
        <f>G213</f>
        <v>686.28</v>
      </c>
      <c r="H212" s="341">
        <f>H213</f>
        <v>0</v>
      </c>
      <c r="I212" s="341">
        <f>I213</f>
        <v>0</v>
      </c>
      <c r="J212" s="392">
        <f t="shared" si="23"/>
        <v>0</v>
      </c>
    </row>
    <row r="213" spans="1:10" ht="12.75" customHeight="1">
      <c r="A213" s="357"/>
      <c r="B213" s="358"/>
      <c r="C213" s="346" t="s">
        <v>380</v>
      </c>
      <c r="D213" s="347" t="s">
        <v>381</v>
      </c>
      <c r="E213" s="341">
        <v>686.28</v>
      </c>
      <c r="F213" s="343"/>
      <c r="G213" s="341">
        <f>E213</f>
        <v>686.28</v>
      </c>
      <c r="H213" s="343"/>
      <c r="I213" s="343"/>
      <c r="J213" s="392">
        <f t="shared" si="23"/>
        <v>0</v>
      </c>
    </row>
    <row r="214" spans="1:10" ht="12.75">
      <c r="A214" s="357"/>
      <c r="B214" s="358" t="s">
        <v>1705</v>
      </c>
      <c r="C214" s="345"/>
      <c r="D214" s="341" t="s">
        <v>1706</v>
      </c>
      <c r="E214" s="341"/>
      <c r="F214" s="343"/>
      <c r="G214" s="343"/>
      <c r="H214" s="343"/>
      <c r="I214" s="343"/>
      <c r="J214" s="392">
        <f t="shared" si="23"/>
        <v>0</v>
      </c>
    </row>
    <row r="215" spans="1:10" ht="12.75">
      <c r="A215" s="357"/>
      <c r="B215" s="358" t="s">
        <v>768</v>
      </c>
      <c r="C215" s="345"/>
      <c r="D215" s="341" t="s">
        <v>767</v>
      </c>
      <c r="E215" s="341"/>
      <c r="F215" s="343"/>
      <c r="G215" s="343"/>
      <c r="H215" s="343"/>
      <c r="I215" s="343"/>
      <c r="J215" s="392">
        <f t="shared" si="23"/>
        <v>0</v>
      </c>
    </row>
    <row r="216" spans="1:10" ht="12.75">
      <c r="A216" s="348"/>
      <c r="B216" s="348"/>
      <c r="C216" s="348"/>
      <c r="D216" s="341"/>
      <c r="E216" s="341"/>
      <c r="F216" s="343"/>
      <c r="G216" s="343"/>
      <c r="H216" s="343"/>
      <c r="I216" s="343"/>
      <c r="J216" s="392">
        <f t="shared" si="23"/>
        <v>0</v>
      </c>
    </row>
    <row r="217" spans="1:10" ht="21.75" customHeight="1">
      <c r="A217" s="1014" t="s">
        <v>1064</v>
      </c>
      <c r="B217" s="1014"/>
      <c r="C217" s="1014"/>
      <c r="D217" s="404" t="s">
        <v>737</v>
      </c>
      <c r="E217" s="341">
        <f>E218+E235+E244+E263</f>
        <v>25851.370000000003</v>
      </c>
      <c r="F217" s="341">
        <f>F218+F235+F244+F263</f>
        <v>0</v>
      </c>
      <c r="G217" s="341">
        <f>G218+G235+G244+G263</f>
        <v>25851.370000000003</v>
      </c>
      <c r="H217" s="341">
        <f>H218+H235+H244+H263</f>
        <v>0</v>
      </c>
      <c r="I217" s="341">
        <f>I218+I235+I244+I263</f>
        <v>0</v>
      </c>
      <c r="J217" s="392">
        <f t="shared" si="23"/>
        <v>0</v>
      </c>
    </row>
    <row r="218" spans="1:10" ht="12.75">
      <c r="A218" s="353" t="s">
        <v>257</v>
      </c>
      <c r="B218" s="383"/>
      <c r="C218" s="349"/>
      <c r="D218" s="350" t="s">
        <v>322</v>
      </c>
      <c r="E218" s="341">
        <f>E220+E223+E227+E228+E230+E233</f>
        <v>18217.5</v>
      </c>
      <c r="F218" s="341">
        <f>F220+F223+F227+F228+F230+F233</f>
        <v>0</v>
      </c>
      <c r="G218" s="341">
        <f>G220+G223+G227+G228+G230+G233</f>
        <v>18217.5</v>
      </c>
      <c r="H218" s="341">
        <f>H220+H223+H227+H228+H230+H233</f>
        <v>0</v>
      </c>
      <c r="I218" s="341">
        <f>I220+I223+I227+I228+I230+I233</f>
        <v>0</v>
      </c>
      <c r="J218" s="392">
        <f t="shared" si="23"/>
        <v>0</v>
      </c>
    </row>
    <row r="219" spans="1:10" ht="12.75">
      <c r="A219" s="344" t="s">
        <v>750</v>
      </c>
      <c r="B219" s="344"/>
      <c r="C219" s="344"/>
      <c r="D219" s="341"/>
      <c r="E219" s="341"/>
      <c r="F219" s="341"/>
      <c r="G219" s="341"/>
      <c r="H219" s="341"/>
      <c r="I219" s="341"/>
      <c r="J219" s="392">
        <f t="shared" si="23"/>
        <v>0</v>
      </c>
    </row>
    <row r="220" spans="1:10" ht="12.75">
      <c r="A220" s="357"/>
      <c r="B220" s="364" t="s">
        <v>1065</v>
      </c>
      <c r="C220" s="365"/>
      <c r="D220" s="341" t="s">
        <v>650</v>
      </c>
      <c r="E220" s="341">
        <f>E221+E222</f>
        <v>9952</v>
      </c>
      <c r="F220" s="341">
        <f>F221+F222</f>
        <v>0</v>
      </c>
      <c r="G220" s="341">
        <f>G221+G222</f>
        <v>9952</v>
      </c>
      <c r="H220" s="341">
        <f>H221+H222</f>
        <v>0</v>
      </c>
      <c r="I220" s="341">
        <f>I221+I222</f>
        <v>0</v>
      </c>
      <c r="J220" s="392">
        <f t="shared" si="23"/>
        <v>0</v>
      </c>
    </row>
    <row r="221" spans="1:10" ht="12.75">
      <c r="A221" s="357"/>
      <c r="B221" s="364"/>
      <c r="C221" s="364" t="s">
        <v>382</v>
      </c>
      <c r="D221" s="347" t="s">
        <v>111</v>
      </c>
      <c r="E221" s="341">
        <v>4003</v>
      </c>
      <c r="F221" s="341"/>
      <c r="G221" s="341">
        <f>E221</f>
        <v>4003</v>
      </c>
      <c r="H221" s="341"/>
      <c r="I221" s="341"/>
      <c r="J221" s="392">
        <f t="shared" si="23"/>
        <v>0</v>
      </c>
    </row>
    <row r="222" spans="1:10" ht="12.75">
      <c r="A222" s="357"/>
      <c r="B222" s="364"/>
      <c r="C222" s="364" t="s">
        <v>383</v>
      </c>
      <c r="D222" s="347" t="s">
        <v>112</v>
      </c>
      <c r="E222" s="341">
        <v>5949</v>
      </c>
      <c r="F222" s="341"/>
      <c r="G222" s="341">
        <f>E222</f>
        <v>5949</v>
      </c>
      <c r="H222" s="341"/>
      <c r="I222" s="341"/>
      <c r="J222" s="392">
        <f t="shared" si="23"/>
        <v>0</v>
      </c>
    </row>
    <row r="223" spans="1:10" ht="12.75">
      <c r="A223" s="357"/>
      <c r="B223" s="364" t="s">
        <v>258</v>
      </c>
      <c r="C223" s="366"/>
      <c r="D223" s="341" t="s">
        <v>1045</v>
      </c>
      <c r="E223" s="341">
        <f>E224+E225+E226</f>
        <v>8215.5</v>
      </c>
      <c r="F223" s="341">
        <f>F224+F225+F226</f>
        <v>0</v>
      </c>
      <c r="G223" s="341">
        <f>G224+G225+G226</f>
        <v>8215.5</v>
      </c>
      <c r="H223" s="341">
        <f>H224+H225+H226</f>
        <v>0</v>
      </c>
      <c r="I223" s="341">
        <f>I224+I225+I226</f>
        <v>0</v>
      </c>
      <c r="J223" s="392">
        <f t="shared" si="23"/>
        <v>0</v>
      </c>
    </row>
    <row r="224" spans="1:10" ht="12.75">
      <c r="A224" s="357"/>
      <c r="B224" s="364"/>
      <c r="C224" s="346" t="s">
        <v>384</v>
      </c>
      <c r="D224" s="347" t="s">
        <v>1270</v>
      </c>
      <c r="E224" s="341"/>
      <c r="F224" s="341"/>
      <c r="G224" s="341"/>
      <c r="H224" s="341"/>
      <c r="I224" s="341"/>
      <c r="J224" s="392">
        <f t="shared" si="23"/>
        <v>0</v>
      </c>
    </row>
    <row r="225" spans="1:10" ht="12.75">
      <c r="A225" s="357"/>
      <c r="B225" s="364"/>
      <c r="C225" s="346" t="s">
        <v>385</v>
      </c>
      <c r="D225" s="347" t="s">
        <v>1271</v>
      </c>
      <c r="E225" s="341">
        <v>6609.5</v>
      </c>
      <c r="F225" s="341"/>
      <c r="G225" s="341">
        <f>E225</f>
        <v>6609.5</v>
      </c>
      <c r="H225" s="341"/>
      <c r="I225" s="341"/>
      <c r="J225" s="392">
        <f t="shared" si="23"/>
        <v>0</v>
      </c>
    </row>
    <row r="226" spans="1:10" ht="12.75">
      <c r="A226" s="357"/>
      <c r="B226" s="364"/>
      <c r="C226" s="356" t="s">
        <v>386</v>
      </c>
      <c r="D226" s="347" t="s">
        <v>1272</v>
      </c>
      <c r="E226" s="341">
        <v>1606</v>
      </c>
      <c r="F226" s="341"/>
      <c r="G226" s="341">
        <f>E226</f>
        <v>1606</v>
      </c>
      <c r="H226" s="341"/>
      <c r="I226" s="341"/>
      <c r="J226" s="392">
        <f t="shared" si="23"/>
        <v>0</v>
      </c>
    </row>
    <row r="227" spans="1:10" ht="12.75">
      <c r="A227" s="357"/>
      <c r="B227" s="346" t="s">
        <v>1356</v>
      </c>
      <c r="C227" s="346"/>
      <c r="D227" s="341" t="s">
        <v>1044</v>
      </c>
      <c r="E227" s="341"/>
      <c r="F227" s="341"/>
      <c r="G227" s="341"/>
      <c r="H227" s="341"/>
      <c r="I227" s="341"/>
      <c r="J227" s="392">
        <f t="shared" si="23"/>
        <v>0</v>
      </c>
    </row>
    <row r="228" spans="1:10" ht="12.75">
      <c r="A228" s="357"/>
      <c r="B228" s="346" t="s">
        <v>366</v>
      </c>
      <c r="C228" s="354"/>
      <c r="D228" s="341" t="s">
        <v>1043</v>
      </c>
      <c r="E228" s="341">
        <f>E229</f>
        <v>0</v>
      </c>
      <c r="F228" s="341">
        <f>F229</f>
        <v>0</v>
      </c>
      <c r="G228" s="341">
        <f>G229</f>
        <v>0</v>
      </c>
      <c r="H228" s="341">
        <f>H229</f>
        <v>0</v>
      </c>
      <c r="I228" s="341">
        <f>I229</f>
        <v>0</v>
      </c>
      <c r="J228" s="392">
        <f t="shared" si="23"/>
        <v>0</v>
      </c>
    </row>
    <row r="229" spans="1:10" ht="12.75">
      <c r="A229" s="357"/>
      <c r="B229" s="346"/>
      <c r="C229" s="346" t="s">
        <v>108</v>
      </c>
      <c r="D229" s="347" t="s">
        <v>1273</v>
      </c>
      <c r="E229" s="341"/>
      <c r="F229" s="341"/>
      <c r="G229" s="341"/>
      <c r="H229" s="341"/>
      <c r="I229" s="341"/>
      <c r="J229" s="392">
        <f t="shared" si="23"/>
        <v>0</v>
      </c>
    </row>
    <row r="230" spans="1:10" ht="12.75">
      <c r="A230" s="357"/>
      <c r="B230" s="346" t="s">
        <v>367</v>
      </c>
      <c r="C230" s="346"/>
      <c r="D230" s="341" t="s">
        <v>1042</v>
      </c>
      <c r="E230" s="341">
        <f>E231+E232</f>
        <v>0</v>
      </c>
      <c r="F230" s="341">
        <f>F231+F232</f>
        <v>0</v>
      </c>
      <c r="G230" s="341">
        <f>G231+G232</f>
        <v>0</v>
      </c>
      <c r="H230" s="341">
        <f>H231+H232</f>
        <v>0</v>
      </c>
      <c r="I230" s="341">
        <f>I231+I232</f>
        <v>0</v>
      </c>
      <c r="J230" s="392">
        <f t="shared" si="23"/>
        <v>0</v>
      </c>
    </row>
    <row r="231" spans="1:10" ht="12.75">
      <c r="A231" s="357"/>
      <c r="B231" s="346"/>
      <c r="C231" s="364" t="s">
        <v>109</v>
      </c>
      <c r="D231" s="347" t="s">
        <v>1274</v>
      </c>
      <c r="E231" s="341"/>
      <c r="F231" s="341"/>
      <c r="G231" s="341"/>
      <c r="H231" s="341"/>
      <c r="I231" s="341"/>
      <c r="J231" s="392">
        <f t="shared" si="23"/>
        <v>0</v>
      </c>
    </row>
    <row r="232" spans="1:10" ht="12.75">
      <c r="A232" s="357"/>
      <c r="B232" s="346"/>
      <c r="C232" s="346" t="s">
        <v>110</v>
      </c>
      <c r="D232" s="347" t="s">
        <v>1275</v>
      </c>
      <c r="E232" s="341"/>
      <c r="F232" s="384"/>
      <c r="G232" s="384"/>
      <c r="H232" s="384"/>
      <c r="I232" s="343"/>
      <c r="J232" s="392">
        <f t="shared" si="23"/>
        <v>0</v>
      </c>
    </row>
    <row r="233" spans="1:10" ht="12.75">
      <c r="A233" s="357"/>
      <c r="B233" s="356" t="s">
        <v>1357</v>
      </c>
      <c r="C233" s="356"/>
      <c r="D233" s="341" t="s">
        <v>1328</v>
      </c>
      <c r="E233" s="341">
        <v>50</v>
      </c>
      <c r="F233" s="384"/>
      <c r="G233" s="341">
        <f>E233</f>
        <v>50</v>
      </c>
      <c r="H233" s="384"/>
      <c r="I233" s="343"/>
      <c r="J233" s="392">
        <f t="shared" si="23"/>
        <v>0</v>
      </c>
    </row>
    <row r="234" spans="1:10" ht="12.75">
      <c r="A234" s="367"/>
      <c r="B234" s="367"/>
      <c r="C234" s="367"/>
      <c r="D234" s="341"/>
      <c r="E234" s="341"/>
      <c r="F234" s="384"/>
      <c r="G234" s="384"/>
      <c r="H234" s="384"/>
      <c r="I234" s="343"/>
      <c r="J234" s="392">
        <f t="shared" si="23"/>
        <v>0</v>
      </c>
    </row>
    <row r="235" spans="1:10" ht="12.75">
      <c r="A235" s="353" t="s">
        <v>1986</v>
      </c>
      <c r="B235" s="368"/>
      <c r="C235" s="355"/>
      <c r="D235" s="350" t="s">
        <v>1046</v>
      </c>
      <c r="E235" s="341">
        <f>E237+E240+E241</f>
        <v>433</v>
      </c>
      <c r="F235" s="341">
        <f>F237+F240+F241</f>
        <v>0</v>
      </c>
      <c r="G235" s="341">
        <f>G237+G240+G241</f>
        <v>433</v>
      </c>
      <c r="H235" s="341">
        <f>H237+H240+H241</f>
        <v>0</v>
      </c>
      <c r="I235" s="341">
        <f>I237+I240+I241</f>
        <v>0</v>
      </c>
      <c r="J235" s="392">
        <f t="shared" si="23"/>
        <v>0</v>
      </c>
    </row>
    <row r="236" spans="1:10" ht="16.5" customHeight="1">
      <c r="A236" s="344" t="s">
        <v>750</v>
      </c>
      <c r="B236" s="344"/>
      <c r="C236" s="344"/>
      <c r="D236" s="341"/>
      <c r="E236" s="341"/>
      <c r="F236" s="341"/>
      <c r="G236" s="341"/>
      <c r="H236" s="341"/>
      <c r="I236" s="341"/>
      <c r="J236" s="392">
        <f t="shared" si="23"/>
        <v>0</v>
      </c>
    </row>
    <row r="237" spans="1:10" ht="12.75">
      <c r="A237" s="356"/>
      <c r="B237" s="356" t="s">
        <v>1735</v>
      </c>
      <c r="C237" s="356"/>
      <c r="D237" s="341" t="s">
        <v>1047</v>
      </c>
      <c r="E237" s="341">
        <f>E238+E239</f>
        <v>0</v>
      </c>
      <c r="F237" s="341">
        <f>F238+F239</f>
        <v>0</v>
      </c>
      <c r="G237" s="341">
        <f>G238+G239</f>
        <v>0</v>
      </c>
      <c r="H237" s="341">
        <f>H238+H239</f>
        <v>0</v>
      </c>
      <c r="I237" s="341">
        <f>I238+I239</f>
        <v>0</v>
      </c>
      <c r="J237" s="392">
        <f t="shared" si="23"/>
        <v>0</v>
      </c>
    </row>
    <row r="238" spans="1:10" ht="12.75">
      <c r="A238" s="356"/>
      <c r="B238" s="356"/>
      <c r="C238" s="356" t="s">
        <v>1932</v>
      </c>
      <c r="D238" s="347" t="s">
        <v>1351</v>
      </c>
      <c r="E238" s="341"/>
      <c r="F238" s="341"/>
      <c r="G238" s="341"/>
      <c r="H238" s="341"/>
      <c r="I238" s="341"/>
      <c r="J238" s="392">
        <f t="shared" si="23"/>
        <v>0</v>
      </c>
    </row>
    <row r="239" spans="1:10" ht="12.75">
      <c r="A239" s="356"/>
      <c r="B239" s="356"/>
      <c r="C239" s="356" t="s">
        <v>1733</v>
      </c>
      <c r="D239" s="347" t="s">
        <v>1734</v>
      </c>
      <c r="E239" s="341"/>
      <c r="F239" s="341"/>
      <c r="G239" s="341"/>
      <c r="H239" s="341"/>
      <c r="I239" s="341"/>
      <c r="J239" s="392">
        <f t="shared" si="23"/>
        <v>0</v>
      </c>
    </row>
    <row r="240" spans="1:10" ht="12.75">
      <c r="A240" s="356"/>
      <c r="B240" s="356" t="s">
        <v>1987</v>
      </c>
      <c r="C240" s="356"/>
      <c r="D240" s="341" t="s">
        <v>1988</v>
      </c>
      <c r="E240" s="341"/>
      <c r="F240" s="341"/>
      <c r="G240" s="341"/>
      <c r="H240" s="341"/>
      <c r="I240" s="341"/>
      <c r="J240" s="392">
        <f t="shared" si="23"/>
        <v>0</v>
      </c>
    </row>
    <row r="241" spans="1:10" ht="12.75">
      <c r="A241" s="357"/>
      <c r="B241" s="346" t="s">
        <v>1687</v>
      </c>
      <c r="C241" s="346"/>
      <c r="D241" s="341" t="s">
        <v>1048</v>
      </c>
      <c r="E241" s="341">
        <f>E242</f>
        <v>433</v>
      </c>
      <c r="F241" s="341">
        <f>F242</f>
        <v>0</v>
      </c>
      <c r="G241" s="341">
        <f>G242</f>
        <v>433</v>
      </c>
      <c r="H241" s="341">
        <f>H242</f>
        <v>0</v>
      </c>
      <c r="I241" s="341">
        <f>I242</f>
        <v>0</v>
      </c>
      <c r="J241" s="392">
        <f t="shared" si="23"/>
        <v>0</v>
      </c>
    </row>
    <row r="242" spans="1:10" ht="12.75">
      <c r="A242" s="357"/>
      <c r="B242" s="346"/>
      <c r="C242" s="356" t="s">
        <v>1276</v>
      </c>
      <c r="D242" s="347" t="s">
        <v>1277</v>
      </c>
      <c r="E242" s="341">
        <v>433</v>
      </c>
      <c r="F242" s="384"/>
      <c r="G242" s="341">
        <f>E242</f>
        <v>433</v>
      </c>
      <c r="H242" s="384"/>
      <c r="I242" s="343"/>
      <c r="J242" s="392">
        <f t="shared" si="23"/>
        <v>0</v>
      </c>
    </row>
    <row r="243" spans="1:10" ht="12.75">
      <c r="A243" s="357"/>
      <c r="B243" s="346"/>
      <c r="C243" s="356"/>
      <c r="D243" s="341"/>
      <c r="E243" s="341"/>
      <c r="F243" s="384"/>
      <c r="G243" s="384"/>
      <c r="H243" s="384"/>
      <c r="I243" s="343"/>
      <c r="J243" s="392">
        <f t="shared" si="23"/>
        <v>0</v>
      </c>
    </row>
    <row r="244" spans="1:10" ht="12.75">
      <c r="A244" s="353" t="s">
        <v>368</v>
      </c>
      <c r="B244" s="369"/>
      <c r="C244" s="353"/>
      <c r="D244" s="350" t="s">
        <v>1941</v>
      </c>
      <c r="E244" s="341">
        <f>E246+E256+E260+E261</f>
        <v>3342.95</v>
      </c>
      <c r="F244" s="341">
        <f>F246+F256+F260+F261</f>
        <v>0</v>
      </c>
      <c r="G244" s="341">
        <f>G246+G256+G260+G261</f>
        <v>3342.95</v>
      </c>
      <c r="H244" s="341">
        <f>H246+H256+H260+H261</f>
        <v>0</v>
      </c>
      <c r="I244" s="341">
        <f>I246+I256+I260+I261</f>
        <v>0</v>
      </c>
      <c r="J244" s="392">
        <f t="shared" si="23"/>
        <v>0</v>
      </c>
    </row>
    <row r="245" spans="1:10" ht="14.25" customHeight="1">
      <c r="A245" s="344" t="s">
        <v>750</v>
      </c>
      <c r="B245" s="344"/>
      <c r="C245" s="344"/>
      <c r="D245" s="341"/>
      <c r="E245" s="341"/>
      <c r="F245" s="341"/>
      <c r="G245" s="341"/>
      <c r="H245" s="341"/>
      <c r="I245" s="341"/>
      <c r="J245" s="392">
        <f t="shared" si="23"/>
        <v>0</v>
      </c>
    </row>
    <row r="246" spans="1:10" ht="12" customHeight="1">
      <c r="A246" s="356"/>
      <c r="B246" s="1009" t="s">
        <v>259</v>
      </c>
      <c r="C246" s="1009"/>
      <c r="D246" s="341" t="s">
        <v>1049</v>
      </c>
      <c r="E246" s="341">
        <f>E247+E248+E249+E250+E251+E252+E253+E254+E255</f>
        <v>748.16</v>
      </c>
      <c r="F246" s="341">
        <f>F247+F248+F249+F250+F251+F252+F253+F254+F255</f>
        <v>0</v>
      </c>
      <c r="G246" s="341">
        <f>G247+G248+G249+G250+G251+G252+G253+G254+G255</f>
        <v>748.16</v>
      </c>
      <c r="H246" s="341">
        <f>H247+H248+H249+H250+H251+H252+H253+H254+H255</f>
        <v>0</v>
      </c>
      <c r="I246" s="341">
        <f>I247+I248+I249+I250+I251+I252+I253+I254+I255</f>
        <v>0</v>
      </c>
      <c r="J246" s="392">
        <f t="shared" si="23"/>
        <v>0</v>
      </c>
    </row>
    <row r="247" spans="1:10" ht="12.75">
      <c r="A247" s="356"/>
      <c r="B247" s="346"/>
      <c r="C247" s="356" t="s">
        <v>1278</v>
      </c>
      <c r="D247" s="405" t="s">
        <v>426</v>
      </c>
      <c r="E247" s="341">
        <v>193.38</v>
      </c>
      <c r="F247" s="341"/>
      <c r="G247" s="341">
        <f aca="true" t="shared" si="24" ref="G247:G255">E247</f>
        <v>193.38</v>
      </c>
      <c r="H247" s="341"/>
      <c r="I247" s="341"/>
      <c r="J247" s="392">
        <f t="shared" si="23"/>
        <v>0</v>
      </c>
    </row>
    <row r="248" spans="1:10" ht="12.75">
      <c r="A248" s="356"/>
      <c r="B248" s="346"/>
      <c r="C248" s="355" t="s">
        <v>1279</v>
      </c>
      <c r="D248" s="405" t="s">
        <v>427</v>
      </c>
      <c r="E248" s="341">
        <v>57.56</v>
      </c>
      <c r="F248" s="341"/>
      <c r="G248" s="341">
        <f t="shared" si="24"/>
        <v>57.56</v>
      </c>
      <c r="H248" s="341"/>
      <c r="I248" s="341"/>
      <c r="J248" s="392">
        <f t="shared" si="23"/>
        <v>0</v>
      </c>
    </row>
    <row r="249" spans="1:10" ht="12.75">
      <c r="A249" s="356"/>
      <c r="B249" s="346"/>
      <c r="C249" s="356" t="s">
        <v>1280</v>
      </c>
      <c r="D249" s="405" t="s">
        <v>428</v>
      </c>
      <c r="E249" s="341"/>
      <c r="F249" s="341"/>
      <c r="G249" s="341">
        <f t="shared" si="24"/>
        <v>0</v>
      </c>
      <c r="H249" s="341"/>
      <c r="I249" s="341"/>
      <c r="J249" s="392">
        <f t="shared" si="23"/>
        <v>0</v>
      </c>
    </row>
    <row r="250" spans="1:10" ht="12.75">
      <c r="A250" s="356"/>
      <c r="B250" s="346"/>
      <c r="C250" s="355" t="s">
        <v>1281</v>
      </c>
      <c r="D250" s="405" t="s">
        <v>429</v>
      </c>
      <c r="E250" s="341"/>
      <c r="F250" s="341"/>
      <c r="G250" s="341">
        <f t="shared" si="24"/>
        <v>0</v>
      </c>
      <c r="H250" s="341"/>
      <c r="I250" s="341"/>
      <c r="J250" s="392">
        <f t="shared" si="23"/>
        <v>0</v>
      </c>
    </row>
    <row r="251" spans="1:10" ht="12.75">
      <c r="A251" s="356"/>
      <c r="B251" s="346"/>
      <c r="C251" s="355" t="s">
        <v>1282</v>
      </c>
      <c r="D251" s="405" t="s">
        <v>430</v>
      </c>
      <c r="E251" s="341">
        <v>197.22</v>
      </c>
      <c r="F251" s="341"/>
      <c r="G251" s="341">
        <f t="shared" si="24"/>
        <v>197.22</v>
      </c>
      <c r="H251" s="341"/>
      <c r="I251" s="341"/>
      <c r="J251" s="392">
        <f t="shared" si="23"/>
        <v>0</v>
      </c>
    </row>
    <row r="252" spans="1:10" ht="12.75">
      <c r="A252" s="356"/>
      <c r="B252" s="346"/>
      <c r="C252" s="355" t="s">
        <v>1283</v>
      </c>
      <c r="D252" s="405" t="s">
        <v>431</v>
      </c>
      <c r="E252" s="341"/>
      <c r="F252" s="341"/>
      <c r="G252" s="341">
        <f t="shared" si="24"/>
        <v>0</v>
      </c>
      <c r="H252" s="341"/>
      <c r="I252" s="341"/>
      <c r="J252" s="392">
        <f t="shared" si="23"/>
        <v>0</v>
      </c>
    </row>
    <row r="253" spans="1:10" ht="14.25" customHeight="1">
      <c r="A253" s="356"/>
      <c r="B253" s="346"/>
      <c r="C253" s="355" t="s">
        <v>1284</v>
      </c>
      <c r="D253" s="405" t="s">
        <v>432</v>
      </c>
      <c r="E253" s="341"/>
      <c r="F253" s="341"/>
      <c r="G253" s="341">
        <f t="shared" si="24"/>
        <v>0</v>
      </c>
      <c r="H253" s="341"/>
      <c r="I253" s="341"/>
      <c r="J253" s="392">
        <f t="shared" si="23"/>
        <v>0</v>
      </c>
    </row>
    <row r="254" spans="1:10" ht="12.75" customHeight="1">
      <c r="A254" s="356"/>
      <c r="B254" s="346"/>
      <c r="C254" s="355" t="s">
        <v>424</v>
      </c>
      <c r="D254" s="405" t="s">
        <v>433</v>
      </c>
      <c r="E254" s="341"/>
      <c r="F254" s="341"/>
      <c r="G254" s="341">
        <f t="shared" si="24"/>
        <v>0</v>
      </c>
      <c r="H254" s="341"/>
      <c r="I254" s="341"/>
      <c r="J254" s="392">
        <f t="shared" si="23"/>
        <v>0</v>
      </c>
    </row>
    <row r="255" spans="1:10" ht="14.25" customHeight="1">
      <c r="A255" s="356"/>
      <c r="B255" s="346"/>
      <c r="C255" s="356" t="s">
        <v>425</v>
      </c>
      <c r="D255" s="405" t="s">
        <v>434</v>
      </c>
      <c r="E255" s="341">
        <v>300</v>
      </c>
      <c r="F255" s="341"/>
      <c r="G255" s="341">
        <f t="shared" si="24"/>
        <v>300</v>
      </c>
      <c r="H255" s="341"/>
      <c r="I255" s="341"/>
      <c r="J255" s="392">
        <f t="shared" si="23"/>
        <v>0</v>
      </c>
    </row>
    <row r="256" spans="1:10" ht="14.25" customHeight="1">
      <c r="A256" s="356"/>
      <c r="B256" s="346" t="s">
        <v>260</v>
      </c>
      <c r="C256" s="356"/>
      <c r="D256" s="341" t="s">
        <v>1050</v>
      </c>
      <c r="E256" s="341">
        <f>E257+E258+E259</f>
        <v>2364.79</v>
      </c>
      <c r="F256" s="341">
        <f>F257+F258+F259</f>
        <v>0</v>
      </c>
      <c r="G256" s="341">
        <f>G257+G258+G259</f>
        <v>2364.79</v>
      </c>
      <c r="H256" s="341">
        <f>H257+H258+H259</f>
        <v>0</v>
      </c>
      <c r="I256" s="341">
        <f>I257+I258+I259</f>
        <v>0</v>
      </c>
      <c r="J256" s="392">
        <f t="shared" si="23"/>
        <v>0</v>
      </c>
    </row>
    <row r="257" spans="1:10" ht="15" customHeight="1">
      <c r="A257" s="356"/>
      <c r="B257" s="346"/>
      <c r="C257" s="356" t="s">
        <v>435</v>
      </c>
      <c r="D257" s="405" t="s">
        <v>438</v>
      </c>
      <c r="E257" s="341">
        <v>700</v>
      </c>
      <c r="F257" s="343"/>
      <c r="G257" s="341">
        <f>E257</f>
        <v>700</v>
      </c>
      <c r="H257" s="343"/>
      <c r="I257" s="343"/>
      <c r="J257" s="392">
        <f t="shared" si="23"/>
        <v>0</v>
      </c>
    </row>
    <row r="258" spans="1:10" ht="12.75">
      <c r="A258" s="356"/>
      <c r="B258" s="346"/>
      <c r="C258" s="356" t="s">
        <v>436</v>
      </c>
      <c r="D258" s="405" t="s">
        <v>439</v>
      </c>
      <c r="E258" s="341"/>
      <c r="F258" s="343"/>
      <c r="G258" s="343"/>
      <c r="H258" s="343"/>
      <c r="I258" s="343"/>
      <c r="J258" s="392">
        <f t="shared" si="23"/>
        <v>0</v>
      </c>
    </row>
    <row r="259" spans="1:10" ht="25.5">
      <c r="A259" s="356"/>
      <c r="B259" s="346"/>
      <c r="C259" s="355" t="s">
        <v>437</v>
      </c>
      <c r="D259" s="405" t="s">
        <v>440</v>
      </c>
      <c r="E259" s="341">
        <v>1664.79</v>
      </c>
      <c r="F259" s="343"/>
      <c r="G259" s="341">
        <f>E259</f>
        <v>1664.79</v>
      </c>
      <c r="H259" s="343"/>
      <c r="I259" s="343"/>
      <c r="J259" s="392">
        <f t="shared" si="23"/>
        <v>0</v>
      </c>
    </row>
    <row r="260" spans="1:10" ht="12.75">
      <c r="A260" s="356"/>
      <c r="B260" s="346" t="s">
        <v>1057</v>
      </c>
      <c r="C260" s="353"/>
      <c r="D260" s="341" t="s">
        <v>288</v>
      </c>
      <c r="E260" s="341">
        <v>230</v>
      </c>
      <c r="F260" s="343"/>
      <c r="G260" s="341">
        <f>E260</f>
        <v>230</v>
      </c>
      <c r="H260" s="343"/>
      <c r="I260" s="343"/>
      <c r="J260" s="392">
        <f t="shared" si="23"/>
        <v>0</v>
      </c>
    </row>
    <row r="261" spans="1:10" ht="12.75">
      <c r="A261" s="356"/>
      <c r="B261" s="346" t="s">
        <v>271</v>
      </c>
      <c r="C261" s="353"/>
      <c r="D261" s="341" t="s">
        <v>289</v>
      </c>
      <c r="E261" s="341"/>
      <c r="F261" s="343"/>
      <c r="G261" s="343"/>
      <c r="H261" s="343"/>
      <c r="I261" s="343"/>
      <c r="J261" s="392">
        <f t="shared" si="23"/>
        <v>0</v>
      </c>
    </row>
    <row r="262" spans="1:10" ht="14.25" customHeight="1">
      <c r="A262" s="367"/>
      <c r="B262" s="367"/>
      <c r="C262" s="367"/>
      <c r="D262" s="341"/>
      <c r="E262" s="341"/>
      <c r="F262" s="343"/>
      <c r="G262" s="343"/>
      <c r="H262" s="343"/>
      <c r="I262" s="343"/>
      <c r="J262" s="392">
        <f t="shared" si="23"/>
        <v>0</v>
      </c>
    </row>
    <row r="263" spans="1:10" ht="24" customHeight="1">
      <c r="A263" s="1015" t="s">
        <v>759</v>
      </c>
      <c r="B263" s="1015"/>
      <c r="C263" s="1015"/>
      <c r="D263" s="350" t="s">
        <v>1942</v>
      </c>
      <c r="E263" s="341">
        <f>E265+E266+E268+E269+E270+E271+E272+E275</f>
        <v>3857.9200000000005</v>
      </c>
      <c r="F263" s="341">
        <f>F265+F266+F268+F269+F270+F271+F272+F275</f>
        <v>0</v>
      </c>
      <c r="G263" s="341">
        <f>G265+G266+G268+G269+G270+G271+G272+G275</f>
        <v>3857.9200000000005</v>
      </c>
      <c r="H263" s="341">
        <f>H265+H266+H268+H269+H270+H271+H272+H275</f>
        <v>0</v>
      </c>
      <c r="I263" s="341">
        <f>I265+I266+I268+I269+I270+I271+I272+I275</f>
        <v>0</v>
      </c>
      <c r="J263" s="392">
        <f t="shared" si="23"/>
        <v>0</v>
      </c>
    </row>
    <row r="264" spans="1:10" ht="12.75">
      <c r="A264" s="344" t="s">
        <v>750</v>
      </c>
      <c r="B264" s="344"/>
      <c r="C264" s="344"/>
      <c r="D264" s="341"/>
      <c r="E264" s="341"/>
      <c r="F264" s="341"/>
      <c r="G264" s="341"/>
      <c r="H264" s="341"/>
      <c r="I264" s="341"/>
      <c r="J264" s="392">
        <f t="shared" si="23"/>
        <v>0</v>
      </c>
    </row>
    <row r="265" spans="1:10" ht="12.75">
      <c r="A265" s="357"/>
      <c r="B265" s="346" t="s">
        <v>1679</v>
      </c>
      <c r="C265" s="346"/>
      <c r="D265" s="341" t="s">
        <v>290</v>
      </c>
      <c r="E265" s="341">
        <v>122.27</v>
      </c>
      <c r="F265" s="341"/>
      <c r="G265" s="341">
        <f>E265</f>
        <v>122.27</v>
      </c>
      <c r="H265" s="341"/>
      <c r="I265" s="341"/>
      <c r="J265" s="392">
        <f t="shared" si="23"/>
        <v>0</v>
      </c>
    </row>
    <row r="266" spans="1:10" ht="12.75">
      <c r="A266" s="357"/>
      <c r="B266" s="356" t="s">
        <v>369</v>
      </c>
      <c r="C266" s="346"/>
      <c r="D266" s="341" t="s">
        <v>1717</v>
      </c>
      <c r="E266" s="341">
        <f>E267</f>
        <v>2521.69</v>
      </c>
      <c r="F266" s="341">
        <f>F267</f>
        <v>0</v>
      </c>
      <c r="G266" s="341">
        <f>G267</f>
        <v>2521.69</v>
      </c>
      <c r="H266" s="341">
        <f>H267</f>
        <v>0</v>
      </c>
      <c r="I266" s="341">
        <f>I267</f>
        <v>0</v>
      </c>
      <c r="J266" s="392">
        <f t="shared" si="23"/>
        <v>0</v>
      </c>
    </row>
    <row r="267" spans="1:10" ht="12.75">
      <c r="A267" s="357"/>
      <c r="B267" s="356"/>
      <c r="C267" s="346" t="s">
        <v>441</v>
      </c>
      <c r="D267" s="347" t="s">
        <v>446</v>
      </c>
      <c r="E267" s="341">
        <v>2521.69</v>
      </c>
      <c r="F267" s="341"/>
      <c r="G267" s="341">
        <f>E267</f>
        <v>2521.69</v>
      </c>
      <c r="H267" s="341"/>
      <c r="I267" s="341"/>
      <c r="J267" s="392">
        <f t="shared" si="23"/>
        <v>0</v>
      </c>
    </row>
    <row r="268" spans="1:10" ht="12.75">
      <c r="A268" s="357"/>
      <c r="B268" s="356" t="s">
        <v>1680</v>
      </c>
      <c r="C268" s="356"/>
      <c r="D268" s="341" t="s">
        <v>291</v>
      </c>
      <c r="E268" s="341">
        <v>89.77</v>
      </c>
      <c r="F268" s="341"/>
      <c r="G268" s="341">
        <f>E268</f>
        <v>89.77</v>
      </c>
      <c r="H268" s="341"/>
      <c r="I268" s="341"/>
      <c r="J268" s="392">
        <f t="shared" si="23"/>
        <v>0</v>
      </c>
    </row>
    <row r="269" spans="1:10" ht="12.75">
      <c r="A269" s="356"/>
      <c r="B269" s="356" t="s">
        <v>272</v>
      </c>
      <c r="C269" s="356"/>
      <c r="D269" s="341" t="s">
        <v>293</v>
      </c>
      <c r="E269" s="341"/>
      <c r="F269" s="341"/>
      <c r="G269" s="341"/>
      <c r="H269" s="341"/>
      <c r="I269" s="341"/>
      <c r="J269" s="392">
        <f t="shared" si="23"/>
        <v>0</v>
      </c>
    </row>
    <row r="270" spans="1:10" ht="12.75">
      <c r="A270" s="356"/>
      <c r="B270" s="356" t="s">
        <v>1707</v>
      </c>
      <c r="C270" s="356"/>
      <c r="D270" s="341" t="s">
        <v>1708</v>
      </c>
      <c r="E270" s="341">
        <v>342</v>
      </c>
      <c r="F270" s="341"/>
      <c r="G270" s="341">
        <f>E270</f>
        <v>342</v>
      </c>
      <c r="H270" s="341"/>
      <c r="I270" s="341"/>
      <c r="J270" s="392">
        <f t="shared" si="23"/>
        <v>0</v>
      </c>
    </row>
    <row r="271" spans="1:10" ht="12.75">
      <c r="A271" s="356"/>
      <c r="B271" s="356" t="s">
        <v>370</v>
      </c>
      <c r="C271" s="356"/>
      <c r="D271" s="341" t="s">
        <v>371</v>
      </c>
      <c r="E271" s="341"/>
      <c r="F271" s="341"/>
      <c r="G271" s="341"/>
      <c r="H271" s="341"/>
      <c r="I271" s="341"/>
      <c r="J271" s="392">
        <f t="shared" si="23"/>
        <v>0</v>
      </c>
    </row>
    <row r="272" spans="1:10" ht="12.75">
      <c r="A272" s="356"/>
      <c r="B272" s="356" t="s">
        <v>372</v>
      </c>
      <c r="C272" s="356"/>
      <c r="D272" s="341" t="s">
        <v>292</v>
      </c>
      <c r="E272" s="341">
        <f>E273+E274</f>
        <v>530.6600000000001</v>
      </c>
      <c r="F272" s="341">
        <f>F273+F274</f>
        <v>0</v>
      </c>
      <c r="G272" s="341">
        <f>G273+G274</f>
        <v>530.6600000000001</v>
      </c>
      <c r="H272" s="341">
        <f>H273+H274</f>
        <v>0</v>
      </c>
      <c r="I272" s="341">
        <f>I273+I274</f>
        <v>0</v>
      </c>
      <c r="J272" s="392">
        <f t="shared" si="23"/>
        <v>0</v>
      </c>
    </row>
    <row r="273" spans="1:10" ht="12.75">
      <c r="A273" s="356"/>
      <c r="B273" s="356"/>
      <c r="C273" s="346" t="s">
        <v>442</v>
      </c>
      <c r="D273" s="347" t="s">
        <v>444</v>
      </c>
      <c r="E273" s="341">
        <v>80</v>
      </c>
      <c r="F273" s="384"/>
      <c r="G273" s="341">
        <f>E273</f>
        <v>80</v>
      </c>
      <c r="H273" s="384"/>
      <c r="I273" s="384"/>
      <c r="J273" s="392">
        <f aca="true" t="shared" si="25" ref="J273:J336">E273-G273-H273-I273</f>
        <v>0</v>
      </c>
    </row>
    <row r="274" spans="1:10" ht="12.75" customHeight="1">
      <c r="A274" s="356"/>
      <c r="B274" s="356"/>
      <c r="C274" s="346" t="s">
        <v>443</v>
      </c>
      <c r="D274" s="347" t="s">
        <v>445</v>
      </c>
      <c r="E274" s="341">
        <v>450.66</v>
      </c>
      <c r="F274" s="384"/>
      <c r="G274" s="341">
        <f>E274</f>
        <v>450.66</v>
      </c>
      <c r="H274" s="384"/>
      <c r="I274" s="384"/>
      <c r="J274" s="392">
        <f t="shared" si="25"/>
        <v>0</v>
      </c>
    </row>
    <row r="275" spans="1:10" ht="12.75">
      <c r="A275" s="357"/>
      <c r="B275" s="346" t="s">
        <v>273</v>
      </c>
      <c r="C275" s="356"/>
      <c r="D275" s="341" t="s">
        <v>1718</v>
      </c>
      <c r="E275" s="341">
        <v>251.53</v>
      </c>
      <c r="F275" s="384"/>
      <c r="G275" s="341">
        <f>E275</f>
        <v>251.53</v>
      </c>
      <c r="H275" s="384"/>
      <c r="I275" s="384"/>
      <c r="J275" s="392">
        <f t="shared" si="25"/>
        <v>0</v>
      </c>
    </row>
    <row r="276" spans="1:10" ht="17.25" customHeight="1">
      <c r="A276" s="367"/>
      <c r="B276" s="367"/>
      <c r="C276" s="367"/>
      <c r="D276" s="341"/>
      <c r="E276" s="341"/>
      <c r="F276" s="384"/>
      <c r="G276" s="384"/>
      <c r="H276" s="384"/>
      <c r="I276" s="384"/>
      <c r="J276" s="392">
        <f t="shared" si="25"/>
        <v>0</v>
      </c>
    </row>
    <row r="277" spans="1:10" ht="39.75" customHeight="1">
      <c r="A277" s="1016" t="s">
        <v>253</v>
      </c>
      <c r="B277" s="1016"/>
      <c r="C277" s="1016"/>
      <c r="D277" s="404">
        <v>69.02</v>
      </c>
      <c r="E277" s="341">
        <f>E278+E290</f>
        <v>2168.7200000000003</v>
      </c>
      <c r="F277" s="341">
        <f>F278+F290</f>
        <v>0</v>
      </c>
      <c r="G277" s="341">
        <f>G278+G290</f>
        <v>2168.7200000000003</v>
      </c>
      <c r="H277" s="341">
        <f>H278+H290</f>
        <v>0</v>
      </c>
      <c r="I277" s="341">
        <f>I278+I290</f>
        <v>0</v>
      </c>
      <c r="J277" s="392">
        <f t="shared" si="25"/>
        <v>0</v>
      </c>
    </row>
    <row r="278" spans="1:10" ht="12.75">
      <c r="A278" s="353" t="s">
        <v>1689</v>
      </c>
      <c r="B278" s="369"/>
      <c r="C278" s="353"/>
      <c r="D278" s="350" t="s">
        <v>294</v>
      </c>
      <c r="E278" s="341">
        <f>E280+E283+E286+E287+E288</f>
        <v>2168.7200000000003</v>
      </c>
      <c r="F278" s="341">
        <f>F280+F283+F286+F287+F288</f>
        <v>0</v>
      </c>
      <c r="G278" s="341">
        <f>G280+G283+G286+G287+G288</f>
        <v>2168.7200000000003</v>
      </c>
      <c r="H278" s="341">
        <f>H280+H283+H286+H287+H288</f>
        <v>0</v>
      </c>
      <c r="I278" s="341">
        <f>I280+I283+I286+I287+I288</f>
        <v>0</v>
      </c>
      <c r="J278" s="392">
        <f t="shared" si="25"/>
        <v>0</v>
      </c>
    </row>
    <row r="279" spans="1:10" ht="12.75">
      <c r="A279" s="344" t="s">
        <v>750</v>
      </c>
      <c r="B279" s="344"/>
      <c r="C279" s="344"/>
      <c r="D279" s="341"/>
      <c r="E279" s="341"/>
      <c r="F279" s="341"/>
      <c r="G279" s="341"/>
      <c r="H279" s="341"/>
      <c r="I279" s="341"/>
      <c r="J279" s="392">
        <f t="shared" si="25"/>
        <v>0</v>
      </c>
    </row>
    <row r="280" spans="1:10" ht="12.75">
      <c r="A280" s="356"/>
      <c r="B280" s="346" t="s">
        <v>281</v>
      </c>
      <c r="C280" s="353"/>
      <c r="D280" s="341" t="s">
        <v>296</v>
      </c>
      <c r="E280" s="341">
        <f>E281+E282</f>
        <v>0</v>
      </c>
      <c r="F280" s="341">
        <f>F281+F282</f>
        <v>0</v>
      </c>
      <c r="G280" s="341">
        <f>G281+G282</f>
        <v>0</v>
      </c>
      <c r="H280" s="341">
        <f>H281+H282</f>
        <v>0</v>
      </c>
      <c r="I280" s="341">
        <f>I281+I282</f>
        <v>0</v>
      </c>
      <c r="J280" s="392">
        <f t="shared" si="25"/>
        <v>0</v>
      </c>
    </row>
    <row r="281" spans="1:10" ht="12.75">
      <c r="A281" s="356"/>
      <c r="B281" s="346"/>
      <c r="C281" s="356" t="s">
        <v>447</v>
      </c>
      <c r="D281" s="347" t="s">
        <v>453</v>
      </c>
      <c r="E281" s="341"/>
      <c r="F281" s="341"/>
      <c r="G281" s="341"/>
      <c r="H281" s="341"/>
      <c r="I281" s="341"/>
      <c r="J281" s="392">
        <f t="shared" si="25"/>
        <v>0</v>
      </c>
    </row>
    <row r="282" spans="1:10" ht="12.75">
      <c r="A282" s="356"/>
      <c r="B282" s="346"/>
      <c r="C282" s="354" t="s">
        <v>448</v>
      </c>
      <c r="D282" s="347" t="s">
        <v>454</v>
      </c>
      <c r="E282" s="341"/>
      <c r="F282" s="341"/>
      <c r="G282" s="341"/>
      <c r="H282" s="341"/>
      <c r="I282" s="341"/>
      <c r="J282" s="392">
        <f t="shared" si="25"/>
        <v>0</v>
      </c>
    </row>
    <row r="283" spans="1:10" ht="12.75">
      <c r="A283" s="356"/>
      <c r="B283" s="356" t="s">
        <v>1644</v>
      </c>
      <c r="C283" s="356"/>
      <c r="D283" s="341" t="s">
        <v>297</v>
      </c>
      <c r="E283" s="341">
        <f>E284+E285</f>
        <v>0</v>
      </c>
      <c r="F283" s="341">
        <f>F284+F285</f>
        <v>0</v>
      </c>
      <c r="G283" s="341">
        <f>G284+G285</f>
        <v>0</v>
      </c>
      <c r="H283" s="341">
        <f>H284+H285</f>
        <v>0</v>
      </c>
      <c r="I283" s="341">
        <f>I284+I285</f>
        <v>0</v>
      </c>
      <c r="J283" s="392">
        <f t="shared" si="25"/>
        <v>0</v>
      </c>
    </row>
    <row r="284" spans="1:10" ht="12.75">
      <c r="A284" s="356"/>
      <c r="B284" s="356"/>
      <c r="C284" s="346" t="s">
        <v>449</v>
      </c>
      <c r="D284" s="347" t="s">
        <v>1310</v>
      </c>
      <c r="E284" s="341"/>
      <c r="F284" s="384"/>
      <c r="G284" s="384"/>
      <c r="H284" s="384"/>
      <c r="I284" s="343"/>
      <c r="J284" s="392">
        <f t="shared" si="25"/>
        <v>0</v>
      </c>
    </row>
    <row r="285" spans="1:10" ht="12.75" customHeight="1">
      <c r="A285" s="356"/>
      <c r="B285" s="356"/>
      <c r="C285" s="346" t="s">
        <v>450</v>
      </c>
      <c r="D285" s="347" t="s">
        <v>1311</v>
      </c>
      <c r="E285" s="341"/>
      <c r="F285" s="384"/>
      <c r="G285" s="384"/>
      <c r="H285" s="384"/>
      <c r="I285" s="343"/>
      <c r="J285" s="392">
        <f t="shared" si="25"/>
        <v>0</v>
      </c>
    </row>
    <row r="286" spans="1:10" ht="12.75">
      <c r="A286" s="356"/>
      <c r="B286" s="346" t="s">
        <v>1688</v>
      </c>
      <c r="C286" s="346"/>
      <c r="D286" s="341" t="s">
        <v>298</v>
      </c>
      <c r="E286" s="341">
        <v>1273</v>
      </c>
      <c r="F286" s="384"/>
      <c r="G286" s="341">
        <f>E286</f>
        <v>1273</v>
      </c>
      <c r="H286" s="384"/>
      <c r="I286" s="343"/>
      <c r="J286" s="392">
        <f t="shared" si="25"/>
        <v>0</v>
      </c>
    </row>
    <row r="287" spans="1:10" ht="12.75">
      <c r="A287" s="356"/>
      <c r="B287" s="346" t="s">
        <v>1352</v>
      </c>
      <c r="C287" s="346"/>
      <c r="D287" s="341" t="s">
        <v>299</v>
      </c>
      <c r="E287" s="341"/>
      <c r="F287" s="384"/>
      <c r="G287" s="341">
        <f>E287</f>
        <v>0</v>
      </c>
      <c r="H287" s="384"/>
      <c r="I287" s="343"/>
      <c r="J287" s="392">
        <f t="shared" si="25"/>
        <v>0</v>
      </c>
    </row>
    <row r="288" spans="1:10" ht="12.75" customHeight="1">
      <c r="A288" s="356"/>
      <c r="B288" s="346" t="s">
        <v>274</v>
      </c>
      <c r="C288" s="353"/>
      <c r="D288" s="341" t="s">
        <v>300</v>
      </c>
      <c r="E288" s="341">
        <v>895.72</v>
      </c>
      <c r="F288" s="384"/>
      <c r="G288" s="341">
        <f>E288</f>
        <v>895.72</v>
      </c>
      <c r="H288" s="384"/>
      <c r="I288" s="343"/>
      <c r="J288" s="392">
        <f t="shared" si="25"/>
        <v>0</v>
      </c>
    </row>
    <row r="289" spans="1:10" ht="12.75">
      <c r="A289" s="367"/>
      <c r="B289" s="367"/>
      <c r="C289" s="367"/>
      <c r="D289" s="341"/>
      <c r="E289" s="341"/>
      <c r="F289" s="384"/>
      <c r="G289" s="384"/>
      <c r="H289" s="384"/>
      <c r="I289" s="343"/>
      <c r="J289" s="392">
        <f t="shared" si="25"/>
        <v>0</v>
      </c>
    </row>
    <row r="290" spans="1:10" ht="12.75">
      <c r="A290" s="353" t="s">
        <v>740</v>
      </c>
      <c r="B290" s="368"/>
      <c r="C290" s="370"/>
      <c r="D290" s="350" t="s">
        <v>295</v>
      </c>
      <c r="E290" s="341">
        <f>E292+E293+E296</f>
        <v>0</v>
      </c>
      <c r="F290" s="341">
        <f>F292+F293+F296</f>
        <v>0</v>
      </c>
      <c r="G290" s="341">
        <f>G292+G293+G296</f>
        <v>0</v>
      </c>
      <c r="H290" s="341">
        <f>H292+H293+H296</f>
        <v>0</v>
      </c>
      <c r="I290" s="341">
        <f>I292+I293+I296</f>
        <v>0</v>
      </c>
      <c r="J290" s="392">
        <f t="shared" si="25"/>
        <v>0</v>
      </c>
    </row>
    <row r="291" spans="1:10" ht="12.75">
      <c r="A291" s="344" t="s">
        <v>750</v>
      </c>
      <c r="B291" s="344"/>
      <c r="C291" s="344"/>
      <c r="D291" s="341"/>
      <c r="E291" s="341"/>
      <c r="F291" s="341"/>
      <c r="G291" s="341"/>
      <c r="H291" s="341"/>
      <c r="I291" s="341"/>
      <c r="J291" s="392">
        <f t="shared" si="25"/>
        <v>0</v>
      </c>
    </row>
    <row r="292" spans="1:10" ht="12.75">
      <c r="A292" s="344"/>
      <c r="B292" s="371" t="s">
        <v>738</v>
      </c>
      <c r="C292" s="344"/>
      <c r="D292" s="341" t="s">
        <v>739</v>
      </c>
      <c r="E292" s="341"/>
      <c r="F292" s="341"/>
      <c r="G292" s="341"/>
      <c r="H292" s="341"/>
      <c r="I292" s="341"/>
      <c r="J292" s="392">
        <f t="shared" si="25"/>
        <v>0</v>
      </c>
    </row>
    <row r="293" spans="1:10" ht="12.75">
      <c r="A293" s="356"/>
      <c r="B293" s="346" t="s">
        <v>1645</v>
      </c>
      <c r="C293" s="346"/>
      <c r="D293" s="341" t="s">
        <v>301</v>
      </c>
      <c r="E293" s="341">
        <f>E294+E295</f>
        <v>0</v>
      </c>
      <c r="F293" s="341">
        <f>F294+F295</f>
        <v>0</v>
      </c>
      <c r="G293" s="341">
        <f>G294+G295</f>
        <v>0</v>
      </c>
      <c r="H293" s="341">
        <f>H294+H295</f>
        <v>0</v>
      </c>
      <c r="I293" s="341">
        <f>I294+I295</f>
        <v>0</v>
      </c>
      <c r="J293" s="392">
        <f t="shared" si="25"/>
        <v>0</v>
      </c>
    </row>
    <row r="294" spans="1:10" ht="12.75">
      <c r="A294" s="356"/>
      <c r="B294" s="346"/>
      <c r="C294" s="346" t="s">
        <v>451</v>
      </c>
      <c r="D294" s="341" t="s">
        <v>1312</v>
      </c>
      <c r="E294" s="341"/>
      <c r="F294" s="343"/>
      <c r="G294" s="343"/>
      <c r="H294" s="343"/>
      <c r="I294" s="343"/>
      <c r="J294" s="392">
        <f t="shared" si="25"/>
        <v>0</v>
      </c>
    </row>
    <row r="295" spans="1:10" ht="12.75">
      <c r="A295" s="356"/>
      <c r="B295" s="346"/>
      <c r="C295" s="346" t="s">
        <v>452</v>
      </c>
      <c r="D295" s="341" t="s">
        <v>387</v>
      </c>
      <c r="E295" s="341"/>
      <c r="F295" s="343"/>
      <c r="G295" s="343"/>
      <c r="H295" s="343"/>
      <c r="I295" s="343"/>
      <c r="J295" s="392">
        <f t="shared" si="25"/>
        <v>0</v>
      </c>
    </row>
    <row r="296" spans="1:10" ht="12.75">
      <c r="A296" s="356"/>
      <c r="B296" s="346" t="s">
        <v>302</v>
      </c>
      <c r="C296" s="346"/>
      <c r="D296" s="341" t="s">
        <v>303</v>
      </c>
      <c r="E296" s="341"/>
      <c r="F296" s="343"/>
      <c r="G296" s="384"/>
      <c r="H296" s="343"/>
      <c r="I296" s="343"/>
      <c r="J296" s="392">
        <f t="shared" si="25"/>
        <v>0</v>
      </c>
    </row>
    <row r="297" spans="1:10" ht="12.75">
      <c r="A297" s="367"/>
      <c r="B297" s="367"/>
      <c r="C297" s="367"/>
      <c r="D297" s="341"/>
      <c r="E297" s="341"/>
      <c r="F297" s="343"/>
      <c r="G297" s="384"/>
      <c r="H297" s="343"/>
      <c r="I297" s="343"/>
      <c r="J297" s="392">
        <f t="shared" si="25"/>
        <v>0</v>
      </c>
    </row>
    <row r="298" spans="1:10" ht="25.5" customHeight="1">
      <c r="A298" s="1008" t="s">
        <v>1646</v>
      </c>
      <c r="B298" s="1008"/>
      <c r="C298" s="1008"/>
      <c r="D298" s="404" t="s">
        <v>304</v>
      </c>
      <c r="E298" s="341">
        <f>E299+E307+E313+E320+E330</f>
        <v>5883.32</v>
      </c>
      <c r="F298" s="341">
        <f>F299+F307+F313+F320+F330</f>
        <v>0</v>
      </c>
      <c r="G298" s="341">
        <f>G299+G307+G313+G320+G330</f>
        <v>5883.32</v>
      </c>
      <c r="H298" s="341">
        <f>H299+H307+H313+H320+H330</f>
        <v>0</v>
      </c>
      <c r="I298" s="341">
        <f>I299+I307+I313+I320+I330</f>
        <v>0</v>
      </c>
      <c r="J298" s="392">
        <f t="shared" si="25"/>
        <v>0</v>
      </c>
    </row>
    <row r="299" spans="1:10" ht="12.75">
      <c r="A299" s="353" t="s">
        <v>1647</v>
      </c>
      <c r="B299" s="369"/>
      <c r="C299" s="356"/>
      <c r="D299" s="350" t="s">
        <v>1325</v>
      </c>
      <c r="E299" s="341">
        <f>E301</f>
        <v>0</v>
      </c>
      <c r="F299" s="341">
        <f>F301</f>
        <v>0</v>
      </c>
      <c r="G299" s="341">
        <f>G301</f>
        <v>0</v>
      </c>
      <c r="H299" s="341">
        <f>H301</f>
        <v>0</v>
      </c>
      <c r="I299" s="341">
        <f>I301</f>
        <v>0</v>
      </c>
      <c r="J299" s="392">
        <f t="shared" si="25"/>
        <v>0</v>
      </c>
    </row>
    <row r="300" spans="1:10" ht="25.5" customHeight="1">
      <c r="A300" s="344" t="s">
        <v>750</v>
      </c>
      <c r="B300" s="344"/>
      <c r="C300" s="344"/>
      <c r="D300" s="341"/>
      <c r="E300" s="341"/>
      <c r="F300" s="341"/>
      <c r="G300" s="341"/>
      <c r="H300" s="341"/>
      <c r="I300" s="341"/>
      <c r="J300" s="392">
        <f t="shared" si="25"/>
        <v>0</v>
      </c>
    </row>
    <row r="301" spans="1:10" ht="27" customHeight="1">
      <c r="A301" s="356"/>
      <c r="B301" s="1009" t="s">
        <v>1648</v>
      </c>
      <c r="C301" s="1009"/>
      <c r="D301" s="341" t="s">
        <v>1350</v>
      </c>
      <c r="E301" s="341">
        <f>E302+E303+E304+E305</f>
        <v>0</v>
      </c>
      <c r="F301" s="341">
        <f>F302+F303+F304+F305</f>
        <v>0</v>
      </c>
      <c r="G301" s="341">
        <f>G302+G303+G304+G305</f>
        <v>0</v>
      </c>
      <c r="H301" s="341">
        <f>H302+H303+H304+H305</f>
        <v>0</v>
      </c>
      <c r="I301" s="341">
        <f>I302+I303+I304+I305</f>
        <v>0</v>
      </c>
      <c r="J301" s="392">
        <f t="shared" si="25"/>
        <v>0</v>
      </c>
    </row>
    <row r="302" spans="1:10" ht="12.75">
      <c r="A302" s="356"/>
      <c r="B302" s="369"/>
      <c r="C302" s="346" t="s">
        <v>1336</v>
      </c>
      <c r="D302" s="347" t="s">
        <v>1339</v>
      </c>
      <c r="E302" s="341"/>
      <c r="F302" s="341"/>
      <c r="G302" s="341"/>
      <c r="H302" s="341"/>
      <c r="I302" s="341"/>
      <c r="J302" s="392">
        <f t="shared" si="25"/>
        <v>0</v>
      </c>
    </row>
    <row r="303" spans="1:10" ht="12.75">
      <c r="A303" s="356"/>
      <c r="B303" s="369"/>
      <c r="C303" s="346" t="s">
        <v>373</v>
      </c>
      <c r="D303" s="347" t="s">
        <v>374</v>
      </c>
      <c r="E303" s="341"/>
      <c r="F303" s="341"/>
      <c r="G303" s="341"/>
      <c r="H303" s="341"/>
      <c r="I303" s="341"/>
      <c r="J303" s="392">
        <f t="shared" si="25"/>
        <v>0</v>
      </c>
    </row>
    <row r="304" spans="1:10" ht="12.75">
      <c r="A304" s="356"/>
      <c r="B304" s="369"/>
      <c r="C304" s="346" t="s">
        <v>1337</v>
      </c>
      <c r="D304" s="347" t="s">
        <v>1340</v>
      </c>
      <c r="E304" s="341"/>
      <c r="F304" s="341"/>
      <c r="G304" s="341"/>
      <c r="H304" s="341"/>
      <c r="I304" s="341"/>
      <c r="J304" s="392">
        <f t="shared" si="25"/>
        <v>0</v>
      </c>
    </row>
    <row r="305" spans="1:10" ht="12.75">
      <c r="A305" s="356"/>
      <c r="B305" s="369"/>
      <c r="C305" s="356" t="s">
        <v>1338</v>
      </c>
      <c r="D305" s="347" t="s">
        <v>1341</v>
      </c>
      <c r="E305" s="341"/>
      <c r="F305" s="341"/>
      <c r="G305" s="341"/>
      <c r="H305" s="341"/>
      <c r="I305" s="341"/>
      <c r="J305" s="392">
        <f t="shared" si="25"/>
        <v>0</v>
      </c>
    </row>
    <row r="306" spans="1:10" ht="12.75">
      <c r="A306" s="372"/>
      <c r="B306" s="372"/>
      <c r="C306" s="372"/>
      <c r="D306" s="341"/>
      <c r="E306" s="341"/>
      <c r="F306" s="341"/>
      <c r="G306" s="341"/>
      <c r="H306" s="341"/>
      <c r="I306" s="341"/>
      <c r="J306" s="392">
        <f t="shared" si="25"/>
        <v>0</v>
      </c>
    </row>
    <row r="307" spans="1:10" ht="12.75">
      <c r="A307" s="353" t="s">
        <v>1649</v>
      </c>
      <c r="B307" s="369"/>
      <c r="C307" s="353"/>
      <c r="D307" s="350" t="s">
        <v>634</v>
      </c>
      <c r="E307" s="341">
        <f>E309+E310+E311</f>
        <v>0</v>
      </c>
      <c r="F307" s="341">
        <f>F309+F310+F311</f>
        <v>0</v>
      </c>
      <c r="G307" s="341">
        <f>G309+G310+G311</f>
        <v>0</v>
      </c>
      <c r="H307" s="341">
        <f>H309+H310+H311</f>
        <v>0</v>
      </c>
      <c r="I307" s="341">
        <f>I309+I310+I311</f>
        <v>0</v>
      </c>
      <c r="J307" s="392">
        <f t="shared" si="25"/>
        <v>0</v>
      </c>
    </row>
    <row r="308" spans="1:10" ht="12.75">
      <c r="A308" s="344" t="s">
        <v>750</v>
      </c>
      <c r="B308" s="344"/>
      <c r="C308" s="344"/>
      <c r="D308" s="341"/>
      <c r="E308" s="341"/>
      <c r="F308" s="341"/>
      <c r="G308" s="341"/>
      <c r="H308" s="341"/>
      <c r="I308" s="341"/>
      <c r="J308" s="392">
        <f t="shared" si="25"/>
        <v>0</v>
      </c>
    </row>
    <row r="309" spans="1:10" ht="12.75">
      <c r="A309" s="366"/>
      <c r="B309" s="346" t="s">
        <v>275</v>
      </c>
      <c r="C309" s="356"/>
      <c r="D309" s="341" t="s">
        <v>1931</v>
      </c>
      <c r="E309" s="341"/>
      <c r="F309" s="341"/>
      <c r="G309" s="341"/>
      <c r="H309" s="341"/>
      <c r="I309" s="341"/>
      <c r="J309" s="392">
        <f t="shared" si="25"/>
        <v>0</v>
      </c>
    </row>
    <row r="310" spans="1:10" ht="12.75">
      <c r="A310" s="366"/>
      <c r="B310" s="346" t="s">
        <v>276</v>
      </c>
      <c r="C310" s="356"/>
      <c r="D310" s="341" t="s">
        <v>375</v>
      </c>
      <c r="E310" s="341"/>
      <c r="F310" s="341"/>
      <c r="G310" s="341"/>
      <c r="H310" s="341"/>
      <c r="I310" s="341"/>
      <c r="J310" s="392">
        <f t="shared" si="25"/>
        <v>0</v>
      </c>
    </row>
    <row r="311" spans="1:10" ht="12.75">
      <c r="A311" s="353"/>
      <c r="B311" s="356" t="s">
        <v>277</v>
      </c>
      <c r="C311" s="356"/>
      <c r="D311" s="341" t="s">
        <v>376</v>
      </c>
      <c r="E311" s="341"/>
      <c r="F311" s="341"/>
      <c r="G311" s="341"/>
      <c r="H311" s="341"/>
      <c r="I311" s="341"/>
      <c r="J311" s="392">
        <f t="shared" si="25"/>
        <v>0</v>
      </c>
    </row>
    <row r="312" spans="1:10" ht="12.75">
      <c r="A312" s="344"/>
      <c r="B312" s="344"/>
      <c r="C312" s="344"/>
      <c r="D312" s="341"/>
      <c r="E312" s="341"/>
      <c r="F312" s="341"/>
      <c r="G312" s="341"/>
      <c r="H312" s="341"/>
      <c r="I312" s="341"/>
      <c r="J312" s="392">
        <f t="shared" si="25"/>
        <v>0</v>
      </c>
    </row>
    <row r="313" spans="1:10" ht="15.75" customHeight="1">
      <c r="A313" s="373" t="s">
        <v>1650</v>
      </c>
      <c r="B313" s="368"/>
      <c r="C313" s="370"/>
      <c r="D313" s="350" t="s">
        <v>637</v>
      </c>
      <c r="E313" s="341">
        <f>E315</f>
        <v>0</v>
      </c>
      <c r="F313" s="341">
        <f>F315</f>
        <v>0</v>
      </c>
      <c r="G313" s="341">
        <f>G315</f>
        <v>0</v>
      </c>
      <c r="H313" s="341">
        <f>H315</f>
        <v>0</v>
      </c>
      <c r="I313" s="341">
        <f>I315</f>
        <v>0</v>
      </c>
      <c r="J313" s="392">
        <f t="shared" si="25"/>
        <v>0</v>
      </c>
    </row>
    <row r="314" spans="1:10" ht="12.75">
      <c r="A314" s="344" t="s">
        <v>750</v>
      </c>
      <c r="B314" s="344"/>
      <c r="C314" s="344"/>
      <c r="D314" s="341"/>
      <c r="E314" s="341"/>
      <c r="F314" s="341"/>
      <c r="G314" s="341"/>
      <c r="H314" s="341"/>
      <c r="I314" s="341"/>
      <c r="J314" s="392">
        <f t="shared" si="25"/>
        <v>0</v>
      </c>
    </row>
    <row r="315" spans="1:10" ht="12.75">
      <c r="A315" s="356"/>
      <c r="B315" s="356" t="s">
        <v>717</v>
      </c>
      <c r="C315" s="370"/>
      <c r="D315" s="341" t="s">
        <v>638</v>
      </c>
      <c r="E315" s="341">
        <f>E316+E317+E318</f>
        <v>0</v>
      </c>
      <c r="F315" s="341">
        <f>F316+F317+F318</f>
        <v>0</v>
      </c>
      <c r="G315" s="341">
        <f>G316+G317+G318</f>
        <v>0</v>
      </c>
      <c r="H315" s="341">
        <f>H316+H317+H318</f>
        <v>0</v>
      </c>
      <c r="I315" s="341">
        <f>I316+I317+I318</f>
        <v>0</v>
      </c>
      <c r="J315" s="392">
        <f t="shared" si="25"/>
        <v>0</v>
      </c>
    </row>
    <row r="316" spans="1:10" ht="12.75">
      <c r="A316" s="356"/>
      <c r="B316" s="356"/>
      <c r="C316" s="346" t="s">
        <v>1736</v>
      </c>
      <c r="D316" s="347" t="s">
        <v>1737</v>
      </c>
      <c r="E316" s="341"/>
      <c r="F316" s="341"/>
      <c r="G316" s="341"/>
      <c r="H316" s="341"/>
      <c r="I316" s="341"/>
      <c r="J316" s="392">
        <f t="shared" si="25"/>
        <v>0</v>
      </c>
    </row>
    <row r="317" spans="1:10" ht="12.75">
      <c r="A317" s="356"/>
      <c r="B317" s="356"/>
      <c r="C317" s="346" t="s">
        <v>718</v>
      </c>
      <c r="D317" s="347" t="s">
        <v>719</v>
      </c>
      <c r="E317" s="341"/>
      <c r="F317" s="341"/>
      <c r="G317" s="341"/>
      <c r="H317" s="341"/>
      <c r="I317" s="341"/>
      <c r="J317" s="392">
        <f t="shared" si="25"/>
        <v>0</v>
      </c>
    </row>
    <row r="318" spans="1:10" ht="12.75">
      <c r="A318" s="356"/>
      <c r="B318" s="356"/>
      <c r="C318" s="356" t="s">
        <v>1342</v>
      </c>
      <c r="D318" s="406" t="s">
        <v>1343</v>
      </c>
      <c r="E318" s="341"/>
      <c r="F318" s="341"/>
      <c r="G318" s="341"/>
      <c r="H318" s="341"/>
      <c r="I318" s="341"/>
      <c r="J318" s="392">
        <f t="shared" si="25"/>
        <v>0</v>
      </c>
    </row>
    <row r="319" spans="1:10" ht="12.75">
      <c r="A319" s="367"/>
      <c r="B319" s="367"/>
      <c r="C319" s="367"/>
      <c r="D319" s="341"/>
      <c r="E319" s="341"/>
      <c r="F319" s="341"/>
      <c r="G319" s="341"/>
      <c r="H319" s="341"/>
      <c r="I319" s="341"/>
      <c r="J319" s="392">
        <f t="shared" si="25"/>
        <v>0</v>
      </c>
    </row>
    <row r="320" spans="1:10" ht="12.75">
      <c r="A320" s="353" t="s">
        <v>1651</v>
      </c>
      <c r="B320" s="368"/>
      <c r="C320" s="370"/>
      <c r="D320" s="350" t="s">
        <v>1719</v>
      </c>
      <c r="E320" s="341">
        <f>E322+E326+E328</f>
        <v>5883.32</v>
      </c>
      <c r="F320" s="341">
        <f>F322+F326+F328</f>
        <v>0</v>
      </c>
      <c r="G320" s="341">
        <f>G322+G326+G328</f>
        <v>5883.32</v>
      </c>
      <c r="H320" s="341">
        <f>H322+H326+H328</f>
        <v>0</v>
      </c>
      <c r="I320" s="341">
        <f>I322+I326+I328</f>
        <v>0</v>
      </c>
      <c r="J320" s="392">
        <f t="shared" si="25"/>
        <v>0</v>
      </c>
    </row>
    <row r="321" spans="1:10" ht="12.75">
      <c r="A321" s="344" t="s">
        <v>750</v>
      </c>
      <c r="B321" s="344"/>
      <c r="C321" s="344"/>
      <c r="D321" s="341"/>
      <c r="E321" s="341"/>
      <c r="F321" s="341"/>
      <c r="G321" s="341"/>
      <c r="H321" s="341"/>
      <c r="I321" s="341"/>
      <c r="J321" s="392">
        <f t="shared" si="25"/>
        <v>0</v>
      </c>
    </row>
    <row r="322" spans="1:10" ht="12.75">
      <c r="A322" s="356"/>
      <c r="B322" s="346" t="s">
        <v>1690</v>
      </c>
      <c r="C322" s="353"/>
      <c r="D322" s="341" t="s">
        <v>266</v>
      </c>
      <c r="E322" s="341">
        <f>E323+E324+E325</f>
        <v>5883.32</v>
      </c>
      <c r="F322" s="341">
        <f>F323+F324+F325</f>
        <v>0</v>
      </c>
      <c r="G322" s="341">
        <f>G323+G324+G325</f>
        <v>5883.32</v>
      </c>
      <c r="H322" s="341">
        <f>H323+H324+H325</f>
        <v>0</v>
      </c>
      <c r="I322" s="341">
        <f>I323+I324+I325</f>
        <v>0</v>
      </c>
      <c r="J322" s="392">
        <f t="shared" si="25"/>
        <v>0</v>
      </c>
    </row>
    <row r="323" spans="1:10" ht="12.75">
      <c r="A323" s="356"/>
      <c r="B323" s="346"/>
      <c r="C323" s="356" t="s">
        <v>1344</v>
      </c>
      <c r="D323" s="406" t="s">
        <v>1347</v>
      </c>
      <c r="E323" s="341"/>
      <c r="F323" s="341"/>
      <c r="G323" s="341"/>
      <c r="H323" s="341"/>
      <c r="I323" s="341"/>
      <c r="J323" s="392">
        <f>E323-G323-H323-I323</f>
        <v>0</v>
      </c>
    </row>
    <row r="324" spans="1:10" ht="12.75">
      <c r="A324" s="356"/>
      <c r="B324" s="346"/>
      <c r="C324" s="356" t="s">
        <v>1345</v>
      </c>
      <c r="D324" s="406" t="s">
        <v>388</v>
      </c>
      <c r="E324" s="341">
        <v>1300</v>
      </c>
      <c r="F324" s="341"/>
      <c r="G324" s="341">
        <f>E324</f>
        <v>1300</v>
      </c>
      <c r="H324" s="341"/>
      <c r="I324" s="341"/>
      <c r="J324" s="392">
        <f t="shared" si="25"/>
        <v>0</v>
      </c>
    </row>
    <row r="325" spans="1:10" ht="12.75">
      <c r="A325" s="356"/>
      <c r="B325" s="346"/>
      <c r="C325" s="346" t="s">
        <v>1346</v>
      </c>
      <c r="D325" s="406" t="s">
        <v>1658</v>
      </c>
      <c r="E325" s="341">
        <v>4583.32</v>
      </c>
      <c r="F325" s="341"/>
      <c r="G325" s="341">
        <f>E325</f>
        <v>4583.32</v>
      </c>
      <c r="H325" s="341"/>
      <c r="I325" s="341"/>
      <c r="J325" s="392">
        <f>E325-G325-H325-I325</f>
        <v>0</v>
      </c>
    </row>
    <row r="326" spans="1:10" ht="12.75">
      <c r="A326" s="356"/>
      <c r="B326" s="346" t="s">
        <v>1652</v>
      </c>
      <c r="C326" s="346"/>
      <c r="D326" s="341" t="s">
        <v>1943</v>
      </c>
      <c r="E326" s="341">
        <f>E327</f>
        <v>0</v>
      </c>
      <c r="F326" s="341">
        <f>F327</f>
        <v>0</v>
      </c>
      <c r="G326" s="341">
        <f>G327</f>
        <v>0</v>
      </c>
      <c r="H326" s="341">
        <f>H327</f>
        <v>0</v>
      </c>
      <c r="I326" s="341">
        <f>I327</f>
        <v>0</v>
      </c>
      <c r="J326" s="392">
        <f t="shared" si="25"/>
        <v>0</v>
      </c>
    </row>
    <row r="327" spans="1:10" ht="12.75">
      <c r="A327" s="356"/>
      <c r="B327" s="346"/>
      <c r="C327" s="346" t="s">
        <v>377</v>
      </c>
      <c r="D327" s="347" t="s">
        <v>378</v>
      </c>
      <c r="E327" s="341"/>
      <c r="F327" s="341"/>
      <c r="G327" s="341"/>
      <c r="H327" s="341"/>
      <c r="I327" s="341"/>
      <c r="J327" s="392">
        <f t="shared" si="25"/>
        <v>0</v>
      </c>
    </row>
    <row r="328" spans="1:10" ht="12.75">
      <c r="A328" s="374"/>
      <c r="B328" s="346" t="s">
        <v>1326</v>
      </c>
      <c r="C328" s="367"/>
      <c r="D328" s="341" t="s">
        <v>1723</v>
      </c>
      <c r="E328" s="341"/>
      <c r="F328" s="341"/>
      <c r="G328" s="341"/>
      <c r="H328" s="341"/>
      <c r="I328" s="341"/>
      <c r="J328" s="392">
        <f t="shared" si="25"/>
        <v>0</v>
      </c>
    </row>
    <row r="329" spans="1:10" ht="15.75" customHeight="1">
      <c r="A329" s="367"/>
      <c r="B329" s="367"/>
      <c r="C329" s="367"/>
      <c r="D329" s="341"/>
      <c r="E329" s="341"/>
      <c r="F329" s="341"/>
      <c r="G329" s="341"/>
      <c r="H329" s="341"/>
      <c r="I329" s="341"/>
      <c r="J329" s="392">
        <f t="shared" si="25"/>
        <v>0</v>
      </c>
    </row>
    <row r="330" spans="1:10" ht="12.75" customHeight="1">
      <c r="A330" s="353" t="s">
        <v>1691</v>
      </c>
      <c r="B330" s="368"/>
      <c r="C330" s="356"/>
      <c r="D330" s="350" t="s">
        <v>748</v>
      </c>
      <c r="E330" s="341">
        <f>E332+E333+E334+E335+E336</f>
        <v>0</v>
      </c>
      <c r="F330" s="341">
        <f>F332+F333+F334+F335+F336</f>
        <v>0</v>
      </c>
      <c r="G330" s="341">
        <f>G332+G333+G334+G335+G336</f>
        <v>0</v>
      </c>
      <c r="H330" s="341">
        <f>H332+H333+H334+H335+H336</f>
        <v>0</v>
      </c>
      <c r="I330" s="341">
        <f>I332+I333+I334+I335+I336</f>
        <v>0</v>
      </c>
      <c r="J330" s="392">
        <f t="shared" si="25"/>
        <v>0</v>
      </c>
    </row>
    <row r="331" spans="1:10" ht="12.75">
      <c r="A331" s="344" t="s">
        <v>750</v>
      </c>
      <c r="B331" s="344"/>
      <c r="C331" s="344"/>
      <c r="D331" s="341"/>
      <c r="E331" s="341"/>
      <c r="F331" s="343"/>
      <c r="G331" s="384"/>
      <c r="H331" s="384"/>
      <c r="I331" s="343"/>
      <c r="J331" s="392">
        <f t="shared" si="25"/>
        <v>0</v>
      </c>
    </row>
    <row r="332" spans="1:10" ht="12.75" customHeight="1">
      <c r="A332" s="353"/>
      <c r="B332" s="1010" t="s">
        <v>279</v>
      </c>
      <c r="C332" s="1010"/>
      <c r="D332" s="341" t="s">
        <v>1051</v>
      </c>
      <c r="E332" s="341"/>
      <c r="F332" s="343"/>
      <c r="G332" s="343"/>
      <c r="H332" s="343"/>
      <c r="I332" s="343"/>
      <c r="J332" s="392">
        <f t="shared" si="25"/>
        <v>0</v>
      </c>
    </row>
    <row r="333" spans="1:10" ht="12.75">
      <c r="A333" s="375"/>
      <c r="B333" s="346" t="s">
        <v>1791</v>
      </c>
      <c r="C333" s="356"/>
      <c r="D333" s="341" t="s">
        <v>652</v>
      </c>
      <c r="E333" s="341"/>
      <c r="F333" s="343"/>
      <c r="G333" s="343"/>
      <c r="H333" s="343"/>
      <c r="I333" s="343"/>
      <c r="J333" s="392">
        <f t="shared" si="25"/>
        <v>0</v>
      </c>
    </row>
    <row r="334" spans="1:10" ht="12.75">
      <c r="A334" s="353"/>
      <c r="B334" s="346" t="s">
        <v>1929</v>
      </c>
      <c r="C334" s="356"/>
      <c r="D334" s="341" t="s">
        <v>653</v>
      </c>
      <c r="E334" s="341"/>
      <c r="F334" s="343"/>
      <c r="G334" s="343"/>
      <c r="H334" s="343"/>
      <c r="I334" s="343"/>
      <c r="J334" s="392">
        <f t="shared" si="25"/>
        <v>0</v>
      </c>
    </row>
    <row r="335" spans="1:10" ht="12.75">
      <c r="A335" s="353"/>
      <c r="B335" s="346" t="s">
        <v>280</v>
      </c>
      <c r="C335" s="356"/>
      <c r="D335" s="341" t="s">
        <v>654</v>
      </c>
      <c r="E335" s="341"/>
      <c r="F335" s="343"/>
      <c r="G335" s="343"/>
      <c r="H335" s="343"/>
      <c r="I335" s="343"/>
      <c r="J335" s="392">
        <f t="shared" si="25"/>
        <v>0</v>
      </c>
    </row>
    <row r="336" spans="1:10" ht="12.75">
      <c r="A336" s="353"/>
      <c r="B336" s="356" t="s">
        <v>278</v>
      </c>
      <c r="C336" s="356"/>
      <c r="D336" s="341" t="s">
        <v>1724</v>
      </c>
      <c r="E336" s="341"/>
      <c r="F336" s="343"/>
      <c r="G336" s="343"/>
      <c r="H336" s="343"/>
      <c r="I336" s="343"/>
      <c r="J336" s="392">
        <f t="shared" si="25"/>
        <v>0</v>
      </c>
    </row>
    <row r="337" spans="1:10" ht="12.75">
      <c r="A337" s="367"/>
      <c r="B337" s="367"/>
      <c r="C337" s="367"/>
      <c r="D337" s="341"/>
      <c r="E337" s="341"/>
      <c r="F337" s="343"/>
      <c r="G337" s="343"/>
      <c r="H337" s="343"/>
      <c r="I337" s="343"/>
      <c r="J337" s="392">
        <f aca="true" t="shared" si="26" ref="J337:J400">E337-G337-H337-I337</f>
        <v>0</v>
      </c>
    </row>
    <row r="338" spans="1:10" ht="12.75">
      <c r="A338" s="376" t="s">
        <v>1653</v>
      </c>
      <c r="B338" s="376"/>
      <c r="C338" s="376"/>
      <c r="D338" s="350" t="s">
        <v>1738</v>
      </c>
      <c r="E338" s="341"/>
      <c r="F338" s="343"/>
      <c r="G338" s="343"/>
      <c r="H338" s="343"/>
      <c r="I338" s="343"/>
      <c r="J338" s="392">
        <f t="shared" si="26"/>
        <v>0</v>
      </c>
    </row>
    <row r="339" spans="1:10" ht="12.75">
      <c r="A339" s="342" t="s">
        <v>639</v>
      </c>
      <c r="B339" s="342"/>
      <c r="C339" s="342"/>
      <c r="D339" s="341" t="s">
        <v>1739</v>
      </c>
      <c r="E339" s="341">
        <v>836</v>
      </c>
      <c r="F339" s="343"/>
      <c r="G339" s="341">
        <f>E339</f>
        <v>836</v>
      </c>
      <c r="H339" s="343"/>
      <c r="I339" s="343"/>
      <c r="J339" s="392">
        <f t="shared" si="26"/>
        <v>0</v>
      </c>
    </row>
    <row r="340" spans="1:10" ht="12.75">
      <c r="A340" s="342" t="s">
        <v>1654</v>
      </c>
      <c r="B340" s="342"/>
      <c r="C340" s="342"/>
      <c r="D340" s="341" t="s">
        <v>645</v>
      </c>
      <c r="E340" s="341"/>
      <c r="F340" s="343"/>
      <c r="G340" s="343"/>
      <c r="H340" s="343"/>
      <c r="I340" s="343"/>
      <c r="J340" s="392">
        <f t="shared" si="26"/>
        <v>0</v>
      </c>
    </row>
    <row r="341" spans="1:10" ht="14.25">
      <c r="A341" s="391" t="s">
        <v>389</v>
      </c>
      <c r="B341" s="391"/>
      <c r="C341" s="391"/>
      <c r="D341" s="341" t="s">
        <v>93</v>
      </c>
      <c r="E341" s="341"/>
      <c r="F341" s="343"/>
      <c r="G341" s="343"/>
      <c r="H341" s="343"/>
      <c r="I341" s="343"/>
      <c r="J341" s="392">
        <f t="shared" si="26"/>
        <v>0</v>
      </c>
    </row>
    <row r="342" spans="1:10" ht="36" customHeight="1">
      <c r="A342" s="1018" t="s">
        <v>1259</v>
      </c>
      <c r="B342" s="1018"/>
      <c r="C342" s="1018"/>
      <c r="D342" s="410" t="s">
        <v>1260</v>
      </c>
      <c r="E342" s="395">
        <f aca="true" t="shared" si="27" ref="E342:J342">E344+E359+E371+E431+E452</f>
        <v>10375.5</v>
      </c>
      <c r="F342" s="395">
        <f t="shared" si="27"/>
        <v>0</v>
      </c>
      <c r="G342" s="395">
        <f t="shared" si="27"/>
        <v>10375.5</v>
      </c>
      <c r="H342" s="395">
        <f t="shared" si="27"/>
        <v>0</v>
      </c>
      <c r="I342" s="395">
        <f t="shared" si="27"/>
        <v>0</v>
      </c>
      <c r="J342" s="395">
        <f t="shared" si="27"/>
        <v>0</v>
      </c>
    </row>
    <row r="343" spans="1:10" ht="12.75" customHeight="1">
      <c r="A343" s="342"/>
      <c r="B343" s="342"/>
      <c r="C343" s="342"/>
      <c r="D343" s="341"/>
      <c r="E343" s="341"/>
      <c r="F343" s="341"/>
      <c r="G343" s="341"/>
      <c r="H343" s="341"/>
      <c r="I343" s="341"/>
      <c r="J343" s="392">
        <f t="shared" si="26"/>
        <v>0</v>
      </c>
    </row>
    <row r="344" spans="1:10" ht="12.75" customHeight="1">
      <c r="A344" s="1019" t="s">
        <v>1757</v>
      </c>
      <c r="B344" s="1019"/>
      <c r="C344" s="1019"/>
      <c r="D344" s="402" t="s">
        <v>747</v>
      </c>
      <c r="E344" s="341">
        <f>E345+E350</f>
        <v>83.95</v>
      </c>
      <c r="F344" s="341">
        <f>F345+F350</f>
        <v>0</v>
      </c>
      <c r="G344" s="341">
        <f>G345+G350</f>
        <v>83.95</v>
      </c>
      <c r="H344" s="341">
        <f>H345+H350</f>
        <v>0</v>
      </c>
      <c r="I344" s="341">
        <f>I345+I350</f>
        <v>0</v>
      </c>
      <c r="J344" s="392">
        <f t="shared" si="26"/>
        <v>0</v>
      </c>
    </row>
    <row r="345" spans="1:10" ht="12.75">
      <c r="A345" s="382" t="s">
        <v>1058</v>
      </c>
      <c r="B345" s="382"/>
      <c r="C345" s="345"/>
      <c r="D345" s="350" t="s">
        <v>749</v>
      </c>
      <c r="E345" s="341">
        <f>E347</f>
        <v>83.95</v>
      </c>
      <c r="F345" s="341">
        <f>F347</f>
        <v>0</v>
      </c>
      <c r="G345" s="341">
        <f>G347</f>
        <v>83.95</v>
      </c>
      <c r="H345" s="341">
        <f>H347</f>
        <v>0</v>
      </c>
      <c r="I345" s="341">
        <f>I347</f>
        <v>0</v>
      </c>
      <c r="J345" s="392">
        <f t="shared" si="26"/>
        <v>0</v>
      </c>
    </row>
    <row r="346" spans="1:10" ht="12.75">
      <c r="A346" s="344" t="s">
        <v>750</v>
      </c>
      <c r="B346" s="344"/>
      <c r="C346" s="344"/>
      <c r="D346" s="341"/>
      <c r="E346" s="341"/>
      <c r="F346" s="341"/>
      <c r="G346" s="341"/>
      <c r="H346" s="341"/>
      <c r="I346" s="341"/>
      <c r="J346" s="392">
        <f t="shared" si="26"/>
        <v>0</v>
      </c>
    </row>
    <row r="347" spans="1:10" ht="26.25" customHeight="1">
      <c r="A347" s="345"/>
      <c r="B347" s="346" t="s">
        <v>1059</v>
      </c>
      <c r="C347" s="345"/>
      <c r="D347" s="341" t="s">
        <v>646</v>
      </c>
      <c r="E347" s="341">
        <f>E348</f>
        <v>83.95</v>
      </c>
      <c r="F347" s="341">
        <f>F348</f>
        <v>0</v>
      </c>
      <c r="G347" s="341">
        <f>G348</f>
        <v>83.95</v>
      </c>
      <c r="H347" s="341">
        <f>H348</f>
        <v>0</v>
      </c>
      <c r="I347" s="341">
        <f>I348</f>
        <v>0</v>
      </c>
      <c r="J347" s="392">
        <f t="shared" si="26"/>
        <v>0</v>
      </c>
    </row>
    <row r="348" spans="1:10" ht="12.75">
      <c r="A348" s="345"/>
      <c r="B348" s="346"/>
      <c r="C348" s="346" t="s">
        <v>1669</v>
      </c>
      <c r="D348" s="347" t="s">
        <v>1670</v>
      </c>
      <c r="E348" s="341">
        <v>83.95</v>
      </c>
      <c r="F348" s="341"/>
      <c r="G348" s="341">
        <f>E348</f>
        <v>83.95</v>
      </c>
      <c r="H348" s="341"/>
      <c r="I348" s="341"/>
      <c r="J348" s="392">
        <f t="shared" si="26"/>
        <v>0</v>
      </c>
    </row>
    <row r="349" spans="1:10" ht="12.75">
      <c r="A349" s="348"/>
      <c r="B349" s="348"/>
      <c r="C349" s="348"/>
      <c r="D349" s="341"/>
      <c r="E349" s="341"/>
      <c r="F349" s="341"/>
      <c r="G349" s="341"/>
      <c r="H349" s="341"/>
      <c r="I349" s="341"/>
      <c r="J349" s="392">
        <f t="shared" si="26"/>
        <v>0</v>
      </c>
    </row>
    <row r="350" spans="1:10" ht="12.75">
      <c r="A350" s="382" t="s">
        <v>256</v>
      </c>
      <c r="B350" s="382"/>
      <c r="C350" s="345"/>
      <c r="D350" s="350" t="s">
        <v>647</v>
      </c>
      <c r="E350" s="341">
        <f>E352+E353+E354+E355+E356</f>
        <v>0</v>
      </c>
      <c r="F350" s="341">
        <f>F352+F353+F354+F355+F356</f>
        <v>0</v>
      </c>
      <c r="G350" s="341">
        <f>G352+G353+G354+G355+G356</f>
        <v>0</v>
      </c>
      <c r="H350" s="341">
        <f>H352+H353+H354+H355+H356</f>
        <v>0</v>
      </c>
      <c r="I350" s="341">
        <f>I352+I353+I354+I355+I356</f>
        <v>0</v>
      </c>
      <c r="J350" s="392">
        <f t="shared" si="26"/>
        <v>0</v>
      </c>
    </row>
    <row r="351" spans="1:10" ht="12.75">
      <c r="A351" s="344" t="s">
        <v>750</v>
      </c>
      <c r="B351" s="344"/>
      <c r="C351" s="344"/>
      <c r="D351" s="341"/>
      <c r="E351" s="341"/>
      <c r="F351" s="343"/>
      <c r="G351" s="343"/>
      <c r="H351" s="343"/>
      <c r="I351" s="343"/>
      <c r="J351" s="392">
        <f t="shared" si="26"/>
        <v>0</v>
      </c>
    </row>
    <row r="352" spans="1:10" ht="12.75">
      <c r="A352" s="351"/>
      <c r="B352" s="352" t="s">
        <v>640</v>
      </c>
      <c r="C352" s="345"/>
      <c r="D352" s="341" t="s">
        <v>648</v>
      </c>
      <c r="E352" s="341"/>
      <c r="F352" s="343"/>
      <c r="G352" s="343"/>
      <c r="H352" s="343"/>
      <c r="I352" s="343"/>
      <c r="J352" s="392">
        <f t="shared" si="26"/>
        <v>0</v>
      </c>
    </row>
    <row r="353" spans="1:10" ht="25.5" customHeight="1">
      <c r="A353" s="353"/>
      <c r="B353" s="356" t="s">
        <v>641</v>
      </c>
      <c r="C353" s="345"/>
      <c r="D353" s="341" t="s">
        <v>649</v>
      </c>
      <c r="E353" s="341"/>
      <c r="F353" s="343"/>
      <c r="G353" s="343"/>
      <c r="H353" s="343"/>
      <c r="I353" s="343"/>
      <c r="J353" s="392">
        <f t="shared" si="26"/>
        <v>0</v>
      </c>
    </row>
    <row r="354" spans="1:10" ht="12.75">
      <c r="A354" s="353"/>
      <c r="B354" s="1012" t="s">
        <v>1751</v>
      </c>
      <c r="C354" s="1012"/>
      <c r="D354" s="341" t="s">
        <v>1322</v>
      </c>
      <c r="E354" s="341"/>
      <c r="F354" s="343"/>
      <c r="G354" s="343"/>
      <c r="H354" s="343"/>
      <c r="I354" s="343"/>
      <c r="J354" s="392">
        <f t="shared" si="26"/>
        <v>0</v>
      </c>
    </row>
    <row r="355" spans="1:10" ht="25.5" customHeight="1">
      <c r="A355" s="353"/>
      <c r="B355" s="356" t="s">
        <v>1725</v>
      </c>
      <c r="C355" s="345"/>
      <c r="D355" s="341" t="s">
        <v>1323</v>
      </c>
      <c r="E355" s="341"/>
      <c r="F355" s="343"/>
      <c r="G355" s="343"/>
      <c r="H355" s="343"/>
      <c r="I355" s="343"/>
      <c r="J355" s="392">
        <f t="shared" si="26"/>
        <v>0</v>
      </c>
    </row>
    <row r="356" spans="1:10" ht="27.75" customHeight="1">
      <c r="A356" s="357"/>
      <c r="B356" s="346" t="s">
        <v>1354</v>
      </c>
      <c r="C356" s="358"/>
      <c r="D356" s="341" t="s">
        <v>1324</v>
      </c>
      <c r="E356" s="341"/>
      <c r="F356" s="343"/>
      <c r="G356" s="343"/>
      <c r="H356" s="343"/>
      <c r="I356" s="343"/>
      <c r="J356" s="392">
        <f t="shared" si="26"/>
        <v>0</v>
      </c>
    </row>
    <row r="357" spans="1:10" ht="12.75" customHeight="1">
      <c r="A357" s="348"/>
      <c r="B357" s="359"/>
      <c r="C357" s="359"/>
      <c r="D357" s="341"/>
      <c r="E357" s="341"/>
      <c r="F357" s="343"/>
      <c r="G357" s="343"/>
      <c r="H357" s="343"/>
      <c r="I357" s="343"/>
      <c r="J357" s="392">
        <f t="shared" si="26"/>
        <v>0</v>
      </c>
    </row>
    <row r="358" spans="1:10" ht="12.75">
      <c r="A358" s="348"/>
      <c r="B358" s="348"/>
      <c r="C358" s="348"/>
      <c r="D358" s="341"/>
      <c r="E358" s="341"/>
      <c r="F358" s="343"/>
      <c r="G358" s="343"/>
      <c r="H358" s="343"/>
      <c r="I358" s="343"/>
      <c r="J358" s="392">
        <f t="shared" si="26"/>
        <v>0</v>
      </c>
    </row>
    <row r="359" spans="1:10" ht="33" customHeight="1">
      <c r="A359" s="1013" t="s">
        <v>1060</v>
      </c>
      <c r="B359" s="1013"/>
      <c r="C359" s="1013"/>
      <c r="D359" s="403" t="s">
        <v>1944</v>
      </c>
      <c r="E359" s="341">
        <f>E360+E364</f>
        <v>0</v>
      </c>
      <c r="F359" s="341">
        <f>F360+F364</f>
        <v>0</v>
      </c>
      <c r="G359" s="341">
        <f>G360+G364</f>
        <v>0</v>
      </c>
      <c r="H359" s="341">
        <f>H360+H364</f>
        <v>0</v>
      </c>
      <c r="I359" s="341">
        <f>I360+I364</f>
        <v>0</v>
      </c>
      <c r="J359" s="392">
        <f t="shared" si="26"/>
        <v>0</v>
      </c>
    </row>
    <row r="360" spans="1:10" ht="12.75" customHeight="1">
      <c r="A360" s="366" t="s">
        <v>1061</v>
      </c>
      <c r="B360" s="383"/>
      <c r="C360" s="366"/>
      <c r="D360" s="350" t="s">
        <v>635</v>
      </c>
      <c r="E360" s="341">
        <f>E362</f>
        <v>0</v>
      </c>
      <c r="F360" s="341">
        <f>F362</f>
        <v>0</v>
      </c>
      <c r="G360" s="341">
        <f>G362</f>
        <v>0</v>
      </c>
      <c r="H360" s="341">
        <f>H362</f>
        <v>0</v>
      </c>
      <c r="I360" s="341">
        <f>I362</f>
        <v>0</v>
      </c>
      <c r="J360" s="392">
        <f t="shared" si="26"/>
        <v>0</v>
      </c>
    </row>
    <row r="361" spans="1:10" ht="12.75" customHeight="1">
      <c r="A361" s="344" t="s">
        <v>750</v>
      </c>
      <c r="B361" s="344"/>
      <c r="C361" s="344"/>
      <c r="D361" s="341"/>
      <c r="E361" s="341"/>
      <c r="F361" s="341"/>
      <c r="G361" s="341"/>
      <c r="H361" s="341"/>
      <c r="I361" s="341"/>
      <c r="J361" s="392">
        <f t="shared" si="26"/>
        <v>0</v>
      </c>
    </row>
    <row r="362" spans="1:10" ht="12.75">
      <c r="A362" s="345"/>
      <c r="B362" s="346" t="s">
        <v>1355</v>
      </c>
      <c r="C362" s="345"/>
      <c r="D362" s="341" t="s">
        <v>1052</v>
      </c>
      <c r="E362" s="341"/>
      <c r="F362" s="341"/>
      <c r="G362" s="341"/>
      <c r="H362" s="341"/>
      <c r="I362" s="341"/>
      <c r="J362" s="392">
        <f t="shared" si="26"/>
        <v>0</v>
      </c>
    </row>
    <row r="363" spans="1:10" ht="12.75" customHeight="1">
      <c r="A363" s="348"/>
      <c r="B363" s="348"/>
      <c r="C363" s="348"/>
      <c r="D363" s="341"/>
      <c r="E363" s="341"/>
      <c r="F363" s="341"/>
      <c r="G363" s="341"/>
      <c r="H363" s="341"/>
      <c r="I363" s="341"/>
      <c r="J363" s="392">
        <f t="shared" si="26"/>
        <v>0</v>
      </c>
    </row>
    <row r="364" spans="1:10" ht="12.75">
      <c r="A364" s="340" t="s">
        <v>1062</v>
      </c>
      <c r="B364" s="383"/>
      <c r="C364" s="352"/>
      <c r="D364" s="350" t="s">
        <v>636</v>
      </c>
      <c r="E364" s="341">
        <f>E366+E368+E369</f>
        <v>0</v>
      </c>
      <c r="F364" s="341">
        <f>F366+F368+F369</f>
        <v>0</v>
      </c>
      <c r="G364" s="341">
        <f>G366+G368+G369</f>
        <v>0</v>
      </c>
      <c r="H364" s="341">
        <f>H366+H368+H369</f>
        <v>0</v>
      </c>
      <c r="I364" s="341">
        <f>I366+I368+I369</f>
        <v>0</v>
      </c>
      <c r="J364" s="392">
        <f t="shared" si="26"/>
        <v>0</v>
      </c>
    </row>
    <row r="365" spans="1:10" ht="14.25" customHeight="1">
      <c r="A365" s="344" t="s">
        <v>750</v>
      </c>
      <c r="B365" s="344"/>
      <c r="C365" s="344"/>
      <c r="D365" s="341"/>
      <c r="E365" s="341"/>
      <c r="F365" s="341"/>
      <c r="G365" s="341"/>
      <c r="H365" s="341"/>
      <c r="I365" s="341"/>
      <c r="J365" s="392">
        <f t="shared" si="26"/>
        <v>0</v>
      </c>
    </row>
    <row r="366" spans="1:10" ht="12.75" customHeight="1">
      <c r="A366" s="357"/>
      <c r="B366" s="358" t="s">
        <v>1063</v>
      </c>
      <c r="C366" s="345"/>
      <c r="D366" s="341" t="s">
        <v>1704</v>
      </c>
      <c r="E366" s="341">
        <f>E367</f>
        <v>0</v>
      </c>
      <c r="F366" s="341">
        <f>F367</f>
        <v>0</v>
      </c>
      <c r="G366" s="341">
        <f>G367</f>
        <v>0</v>
      </c>
      <c r="H366" s="341">
        <f>H367</f>
        <v>0</v>
      </c>
      <c r="I366" s="341">
        <f>I367</f>
        <v>0</v>
      </c>
      <c r="J366" s="392">
        <f t="shared" si="26"/>
        <v>0</v>
      </c>
    </row>
    <row r="367" spans="1:10" ht="12.75" customHeight="1">
      <c r="A367" s="357"/>
      <c r="B367" s="358"/>
      <c r="C367" s="346" t="s">
        <v>380</v>
      </c>
      <c r="D367" s="347" t="s">
        <v>381</v>
      </c>
      <c r="E367" s="341"/>
      <c r="F367" s="343"/>
      <c r="G367" s="343"/>
      <c r="H367" s="343"/>
      <c r="I367" s="343"/>
      <c r="J367" s="392">
        <f t="shared" si="26"/>
        <v>0</v>
      </c>
    </row>
    <row r="368" spans="1:10" ht="12.75">
      <c r="A368" s="357"/>
      <c r="B368" s="358" t="s">
        <v>1705</v>
      </c>
      <c r="C368" s="345"/>
      <c r="D368" s="341" t="s">
        <v>1706</v>
      </c>
      <c r="E368" s="341"/>
      <c r="F368" s="343"/>
      <c r="G368" s="343"/>
      <c r="H368" s="343"/>
      <c r="I368" s="343"/>
      <c r="J368" s="392">
        <f t="shared" si="26"/>
        <v>0</v>
      </c>
    </row>
    <row r="369" spans="1:10" ht="12.75">
      <c r="A369" s="357"/>
      <c r="B369" s="358" t="s">
        <v>768</v>
      </c>
      <c r="C369" s="345"/>
      <c r="D369" s="341" t="s">
        <v>767</v>
      </c>
      <c r="E369" s="341"/>
      <c r="F369" s="343"/>
      <c r="G369" s="343"/>
      <c r="H369" s="343"/>
      <c r="I369" s="343"/>
      <c r="J369" s="392">
        <f t="shared" si="26"/>
        <v>0</v>
      </c>
    </row>
    <row r="370" spans="1:10" ht="12.75">
      <c r="A370" s="348"/>
      <c r="B370" s="348"/>
      <c r="C370" s="348"/>
      <c r="D370" s="341"/>
      <c r="E370" s="341"/>
      <c r="F370" s="343"/>
      <c r="G370" s="343"/>
      <c r="H370" s="343"/>
      <c r="I370" s="343"/>
      <c r="J370" s="392">
        <f t="shared" si="26"/>
        <v>0</v>
      </c>
    </row>
    <row r="371" spans="1:10" ht="26.25" customHeight="1">
      <c r="A371" s="1014" t="s">
        <v>1064</v>
      </c>
      <c r="B371" s="1014"/>
      <c r="C371" s="1014"/>
      <c r="D371" s="404" t="s">
        <v>737</v>
      </c>
      <c r="E371" s="341">
        <f>E372+E389+E398+E417</f>
        <v>754.55</v>
      </c>
      <c r="F371" s="341">
        <f>F372+F389+F398+F417</f>
        <v>0</v>
      </c>
      <c r="G371" s="341">
        <f>G372+G389+G398+G417</f>
        <v>754.55</v>
      </c>
      <c r="H371" s="341">
        <f>H372+H389+H398+H417</f>
        <v>0</v>
      </c>
      <c r="I371" s="341">
        <f>I372+I389+I398+I417</f>
        <v>0</v>
      </c>
      <c r="J371" s="392">
        <f t="shared" si="26"/>
        <v>0</v>
      </c>
    </row>
    <row r="372" spans="1:10" ht="12.75">
      <c r="A372" s="353" t="s">
        <v>257</v>
      </c>
      <c r="B372" s="383"/>
      <c r="C372" s="349"/>
      <c r="D372" s="350" t="s">
        <v>322</v>
      </c>
      <c r="E372" s="341">
        <f>E374+E377+E381+E382+E384+E387</f>
        <v>-103.58</v>
      </c>
      <c r="F372" s="341">
        <f>F374+F377+F381+F382+F384+F387</f>
        <v>0</v>
      </c>
      <c r="G372" s="341">
        <f>G374+G377+G381+G382+G384+G387</f>
        <v>-103.58</v>
      </c>
      <c r="H372" s="341">
        <f>H374+H377+H381+H382+H384+H387</f>
        <v>0</v>
      </c>
      <c r="I372" s="341">
        <f>I374+I377+I381+I382+I384+I387</f>
        <v>0</v>
      </c>
      <c r="J372" s="392">
        <f t="shared" si="26"/>
        <v>0</v>
      </c>
    </row>
    <row r="373" spans="1:10" ht="12.75">
      <c r="A373" s="344" t="s">
        <v>750</v>
      </c>
      <c r="B373" s="344"/>
      <c r="C373" s="344"/>
      <c r="D373" s="341"/>
      <c r="E373" s="341"/>
      <c r="F373" s="341"/>
      <c r="G373" s="341"/>
      <c r="H373" s="341"/>
      <c r="I373" s="341"/>
      <c r="J373" s="392">
        <f t="shared" si="26"/>
        <v>0</v>
      </c>
    </row>
    <row r="374" spans="1:10" ht="12.75">
      <c r="A374" s="357"/>
      <c r="B374" s="364" t="s">
        <v>1065</v>
      </c>
      <c r="C374" s="365"/>
      <c r="D374" s="341" t="s">
        <v>650</v>
      </c>
      <c r="E374" s="341">
        <f>E375+E376</f>
        <v>0</v>
      </c>
      <c r="F374" s="341">
        <f>F375+F376</f>
        <v>0</v>
      </c>
      <c r="G374" s="341">
        <f>G375+G376</f>
        <v>0</v>
      </c>
      <c r="H374" s="341">
        <f>H375+H376</f>
        <v>0</v>
      </c>
      <c r="I374" s="341">
        <f>I375+I376</f>
        <v>0</v>
      </c>
      <c r="J374" s="392">
        <f t="shared" si="26"/>
        <v>0</v>
      </c>
    </row>
    <row r="375" spans="1:10" ht="12.75">
      <c r="A375" s="357"/>
      <c r="B375" s="364"/>
      <c r="C375" s="364" t="s">
        <v>382</v>
      </c>
      <c r="D375" s="347" t="s">
        <v>111</v>
      </c>
      <c r="E375" s="341"/>
      <c r="F375" s="341"/>
      <c r="G375" s="341"/>
      <c r="H375" s="341"/>
      <c r="I375" s="341"/>
      <c r="J375" s="392">
        <f t="shared" si="26"/>
        <v>0</v>
      </c>
    </row>
    <row r="376" spans="1:10" ht="12.75">
      <c r="A376" s="357"/>
      <c r="B376" s="364"/>
      <c r="C376" s="364" t="s">
        <v>383</v>
      </c>
      <c r="D376" s="347" t="s">
        <v>112</v>
      </c>
      <c r="E376" s="341"/>
      <c r="F376" s="341"/>
      <c r="G376" s="341"/>
      <c r="H376" s="341"/>
      <c r="I376" s="341"/>
      <c r="J376" s="392">
        <f t="shared" si="26"/>
        <v>0</v>
      </c>
    </row>
    <row r="377" spans="1:10" ht="12.75">
      <c r="A377" s="357"/>
      <c r="B377" s="364" t="s">
        <v>258</v>
      </c>
      <c r="C377" s="366"/>
      <c r="D377" s="341" t="s">
        <v>1045</v>
      </c>
      <c r="E377" s="341">
        <f>E378+E379+E380</f>
        <v>-103.58</v>
      </c>
      <c r="F377" s="341">
        <f>F378+F379+F380</f>
        <v>0</v>
      </c>
      <c r="G377" s="341">
        <f>E377</f>
        <v>-103.58</v>
      </c>
      <c r="H377" s="341">
        <f>H378+H379+H380</f>
        <v>0</v>
      </c>
      <c r="I377" s="341">
        <f>I378+I379+I380</f>
        <v>0</v>
      </c>
      <c r="J377" s="392">
        <f t="shared" si="26"/>
        <v>0</v>
      </c>
    </row>
    <row r="378" spans="1:10" ht="12.75">
      <c r="A378" s="357"/>
      <c r="B378" s="364"/>
      <c r="C378" s="346" t="s">
        <v>384</v>
      </c>
      <c r="D378" s="347" t="s">
        <v>1270</v>
      </c>
      <c r="E378" s="341"/>
      <c r="F378" s="341"/>
      <c r="G378" s="341">
        <f>E378</f>
        <v>0</v>
      </c>
      <c r="H378" s="341"/>
      <c r="I378" s="341"/>
      <c r="J378" s="392">
        <f t="shared" si="26"/>
        <v>0</v>
      </c>
    </row>
    <row r="379" spans="1:10" ht="12.75">
      <c r="A379" s="357"/>
      <c r="B379" s="364"/>
      <c r="C379" s="346" t="s">
        <v>385</v>
      </c>
      <c r="D379" s="347" t="s">
        <v>1271</v>
      </c>
      <c r="E379" s="341">
        <v>-103.58</v>
      </c>
      <c r="F379" s="341"/>
      <c r="G379" s="341">
        <f>E379</f>
        <v>-103.58</v>
      </c>
      <c r="H379" s="341"/>
      <c r="I379" s="341"/>
      <c r="J379" s="392">
        <f t="shared" si="26"/>
        <v>0</v>
      </c>
    </row>
    <row r="380" spans="1:10" ht="12.75">
      <c r="A380" s="357"/>
      <c r="B380" s="364"/>
      <c r="C380" s="356" t="s">
        <v>386</v>
      </c>
      <c r="D380" s="347" t="s">
        <v>1272</v>
      </c>
      <c r="E380" s="341"/>
      <c r="F380" s="341"/>
      <c r="G380" s="341"/>
      <c r="H380" s="341"/>
      <c r="I380" s="341"/>
      <c r="J380" s="392">
        <f t="shared" si="26"/>
        <v>0</v>
      </c>
    </row>
    <row r="381" spans="1:10" ht="12.75">
      <c r="A381" s="357"/>
      <c r="B381" s="346" t="s">
        <v>1356</v>
      </c>
      <c r="C381" s="346"/>
      <c r="D381" s="341" t="s">
        <v>1044</v>
      </c>
      <c r="E381" s="341"/>
      <c r="F381" s="341"/>
      <c r="G381" s="341"/>
      <c r="H381" s="341"/>
      <c r="I381" s="341"/>
      <c r="J381" s="392">
        <f t="shared" si="26"/>
        <v>0</v>
      </c>
    </row>
    <row r="382" spans="1:10" ht="12.75">
      <c r="A382" s="357"/>
      <c r="B382" s="346" t="s">
        <v>366</v>
      </c>
      <c r="C382" s="354"/>
      <c r="D382" s="341" t="s">
        <v>1043</v>
      </c>
      <c r="E382" s="341">
        <f>E383</f>
        <v>0</v>
      </c>
      <c r="F382" s="341">
        <f>F383</f>
        <v>0</v>
      </c>
      <c r="G382" s="341">
        <f>G383</f>
        <v>0</v>
      </c>
      <c r="H382" s="341">
        <f>H383</f>
        <v>0</v>
      </c>
      <c r="I382" s="341">
        <f>I383</f>
        <v>0</v>
      </c>
      <c r="J382" s="392">
        <f t="shared" si="26"/>
        <v>0</v>
      </c>
    </row>
    <row r="383" spans="1:10" ht="12.75">
      <c r="A383" s="357"/>
      <c r="B383" s="346"/>
      <c r="C383" s="346" t="s">
        <v>108</v>
      </c>
      <c r="D383" s="347" t="s">
        <v>1273</v>
      </c>
      <c r="E383" s="341"/>
      <c r="F383" s="341"/>
      <c r="G383" s="341"/>
      <c r="H383" s="341"/>
      <c r="I383" s="341"/>
      <c r="J383" s="392">
        <f t="shared" si="26"/>
        <v>0</v>
      </c>
    </row>
    <row r="384" spans="1:10" ht="12.75">
      <c r="A384" s="357"/>
      <c r="B384" s="346" t="s">
        <v>367</v>
      </c>
      <c r="C384" s="346"/>
      <c r="D384" s="341" t="s">
        <v>1042</v>
      </c>
      <c r="E384" s="341">
        <f>E385+E386</f>
        <v>0</v>
      </c>
      <c r="F384" s="341">
        <f>F385+F386</f>
        <v>0</v>
      </c>
      <c r="G384" s="341">
        <f>G385+G386</f>
        <v>0</v>
      </c>
      <c r="H384" s="341">
        <f>H385+H386</f>
        <v>0</v>
      </c>
      <c r="I384" s="341">
        <f>I385+I386</f>
        <v>0</v>
      </c>
      <c r="J384" s="392">
        <f t="shared" si="26"/>
        <v>0</v>
      </c>
    </row>
    <row r="385" spans="1:10" ht="12.75">
      <c r="A385" s="357"/>
      <c r="B385" s="346"/>
      <c r="C385" s="364" t="s">
        <v>109</v>
      </c>
      <c r="D385" s="347" t="s">
        <v>1274</v>
      </c>
      <c r="E385" s="341"/>
      <c r="F385" s="341"/>
      <c r="G385" s="341"/>
      <c r="H385" s="341"/>
      <c r="I385" s="341"/>
      <c r="J385" s="392">
        <f t="shared" si="26"/>
        <v>0</v>
      </c>
    </row>
    <row r="386" spans="1:10" ht="12.75">
      <c r="A386" s="357"/>
      <c r="B386" s="346"/>
      <c r="C386" s="346" t="s">
        <v>110</v>
      </c>
      <c r="D386" s="347" t="s">
        <v>1275</v>
      </c>
      <c r="E386" s="341"/>
      <c r="F386" s="384"/>
      <c r="G386" s="384"/>
      <c r="H386" s="384"/>
      <c r="I386" s="343"/>
      <c r="J386" s="392">
        <f t="shared" si="26"/>
        <v>0</v>
      </c>
    </row>
    <row r="387" spans="1:10" ht="12.75">
      <c r="A387" s="357"/>
      <c r="B387" s="356" t="s">
        <v>1357</v>
      </c>
      <c r="C387" s="356"/>
      <c r="D387" s="341" t="s">
        <v>1328</v>
      </c>
      <c r="E387" s="341"/>
      <c r="F387" s="384"/>
      <c r="G387" s="384"/>
      <c r="H387" s="384"/>
      <c r="I387" s="343"/>
      <c r="J387" s="392">
        <f t="shared" si="26"/>
        <v>0</v>
      </c>
    </row>
    <row r="388" spans="1:10" ht="12.75">
      <c r="A388" s="367"/>
      <c r="B388" s="367"/>
      <c r="C388" s="367"/>
      <c r="D388" s="341"/>
      <c r="E388" s="341"/>
      <c r="F388" s="384"/>
      <c r="G388" s="384"/>
      <c r="H388" s="384"/>
      <c r="I388" s="343"/>
      <c r="J388" s="392">
        <f t="shared" si="26"/>
        <v>0</v>
      </c>
    </row>
    <row r="389" spans="1:10" ht="12.75">
      <c r="A389" s="353" t="s">
        <v>1986</v>
      </c>
      <c r="B389" s="368"/>
      <c r="C389" s="355"/>
      <c r="D389" s="350" t="s">
        <v>1046</v>
      </c>
      <c r="E389" s="341">
        <f>E391+E394+E395</f>
        <v>443.13</v>
      </c>
      <c r="F389" s="341">
        <f>F391+F394+F395</f>
        <v>0</v>
      </c>
      <c r="G389" s="341">
        <f>G391+G394+G395</f>
        <v>443.13</v>
      </c>
      <c r="H389" s="341">
        <f>H391+H394+H395</f>
        <v>0</v>
      </c>
      <c r="I389" s="341">
        <f>I391+I394+I395</f>
        <v>0</v>
      </c>
      <c r="J389" s="392">
        <f t="shared" si="26"/>
        <v>0</v>
      </c>
    </row>
    <row r="390" spans="1:10" ht="16.5" customHeight="1">
      <c r="A390" s="344" t="s">
        <v>750</v>
      </c>
      <c r="B390" s="344"/>
      <c r="C390" s="344"/>
      <c r="D390" s="341"/>
      <c r="E390" s="341"/>
      <c r="F390" s="341"/>
      <c r="G390" s="341"/>
      <c r="H390" s="341"/>
      <c r="I390" s="341"/>
      <c r="J390" s="392">
        <f t="shared" si="26"/>
        <v>0</v>
      </c>
    </row>
    <row r="391" spans="1:10" ht="12.75">
      <c r="A391" s="356"/>
      <c r="B391" s="356" t="s">
        <v>1735</v>
      </c>
      <c r="C391" s="356"/>
      <c r="D391" s="341" t="s">
        <v>1047</v>
      </c>
      <c r="E391" s="341">
        <f>E392+E393</f>
        <v>0</v>
      </c>
      <c r="F391" s="341">
        <f>F392+F393</f>
        <v>0</v>
      </c>
      <c r="G391" s="341">
        <f>G392+G393</f>
        <v>0</v>
      </c>
      <c r="H391" s="341">
        <f>H392+H393</f>
        <v>0</v>
      </c>
      <c r="I391" s="341">
        <f>I392+I393</f>
        <v>0</v>
      </c>
      <c r="J391" s="392">
        <f t="shared" si="26"/>
        <v>0</v>
      </c>
    </row>
    <row r="392" spans="1:10" ht="12.75">
      <c r="A392" s="356"/>
      <c r="B392" s="356"/>
      <c r="C392" s="356" t="s">
        <v>1932</v>
      </c>
      <c r="D392" s="347" t="s">
        <v>1351</v>
      </c>
      <c r="E392" s="341"/>
      <c r="F392" s="341"/>
      <c r="G392" s="341"/>
      <c r="H392" s="341"/>
      <c r="I392" s="341"/>
      <c r="J392" s="392">
        <f t="shared" si="26"/>
        <v>0</v>
      </c>
    </row>
    <row r="393" spans="1:10" ht="12.75">
      <c r="A393" s="356"/>
      <c r="B393" s="356"/>
      <c r="C393" s="356" t="s">
        <v>1733</v>
      </c>
      <c r="D393" s="347" t="s">
        <v>1734</v>
      </c>
      <c r="E393" s="341"/>
      <c r="F393" s="341"/>
      <c r="G393" s="341"/>
      <c r="H393" s="341"/>
      <c r="I393" s="341"/>
      <c r="J393" s="392">
        <f t="shared" si="26"/>
        <v>0</v>
      </c>
    </row>
    <row r="394" spans="1:10" ht="12.75">
      <c r="A394" s="356"/>
      <c r="B394" s="356" t="s">
        <v>1987</v>
      </c>
      <c r="C394" s="356"/>
      <c r="D394" s="341" t="s">
        <v>1988</v>
      </c>
      <c r="E394" s="341"/>
      <c r="F394" s="341"/>
      <c r="G394" s="341"/>
      <c r="H394" s="341"/>
      <c r="I394" s="341"/>
      <c r="J394" s="392">
        <f t="shared" si="26"/>
        <v>0</v>
      </c>
    </row>
    <row r="395" spans="1:10" ht="12.75">
      <c r="A395" s="357"/>
      <c r="B395" s="346" t="s">
        <v>1687</v>
      </c>
      <c r="C395" s="346"/>
      <c r="D395" s="341" t="s">
        <v>1048</v>
      </c>
      <c r="E395" s="341">
        <f>E396</f>
        <v>443.13</v>
      </c>
      <c r="F395" s="341">
        <f>F396</f>
        <v>0</v>
      </c>
      <c r="G395" s="341">
        <f>G396</f>
        <v>443.13</v>
      </c>
      <c r="H395" s="341">
        <f>H396</f>
        <v>0</v>
      </c>
      <c r="I395" s="341">
        <f>I396</f>
        <v>0</v>
      </c>
      <c r="J395" s="392">
        <f t="shared" si="26"/>
        <v>0</v>
      </c>
    </row>
    <row r="396" spans="1:10" ht="12.75">
      <c r="A396" s="357"/>
      <c r="B396" s="346"/>
      <c r="C396" s="356" t="s">
        <v>1276</v>
      </c>
      <c r="D396" s="347" t="s">
        <v>1277</v>
      </c>
      <c r="E396" s="341">
        <v>443.13</v>
      </c>
      <c r="F396" s="384"/>
      <c r="G396" s="341">
        <f>E396</f>
        <v>443.13</v>
      </c>
      <c r="H396" s="384"/>
      <c r="I396" s="343"/>
      <c r="J396" s="392">
        <f t="shared" si="26"/>
        <v>0</v>
      </c>
    </row>
    <row r="397" spans="1:10" ht="12.75">
      <c r="A397" s="357"/>
      <c r="B397" s="346"/>
      <c r="C397" s="356"/>
      <c r="D397" s="341"/>
      <c r="E397" s="341"/>
      <c r="F397" s="384"/>
      <c r="G397" s="384"/>
      <c r="H397" s="384"/>
      <c r="I397" s="343"/>
      <c r="J397" s="392">
        <f t="shared" si="26"/>
        <v>0</v>
      </c>
    </row>
    <row r="398" spans="1:10" ht="12.75">
      <c r="A398" s="353" t="s">
        <v>368</v>
      </c>
      <c r="B398" s="369"/>
      <c r="C398" s="353"/>
      <c r="D398" s="350" t="s">
        <v>1941</v>
      </c>
      <c r="E398" s="341">
        <f>E400+E410+E414+E415</f>
        <v>415</v>
      </c>
      <c r="F398" s="341">
        <f>F400+F410+F414+F415</f>
        <v>0</v>
      </c>
      <c r="G398" s="341">
        <f>G400+G410+G414+G415</f>
        <v>415</v>
      </c>
      <c r="H398" s="341">
        <f>H400+H410+H414+H415</f>
        <v>0</v>
      </c>
      <c r="I398" s="341">
        <f>I400+I410+I414+I415</f>
        <v>0</v>
      </c>
      <c r="J398" s="392">
        <f t="shared" si="26"/>
        <v>0</v>
      </c>
    </row>
    <row r="399" spans="1:10" ht="14.25" customHeight="1">
      <c r="A399" s="344" t="s">
        <v>750</v>
      </c>
      <c r="B399" s="344"/>
      <c r="C399" s="344"/>
      <c r="D399" s="341"/>
      <c r="E399" s="341"/>
      <c r="F399" s="341"/>
      <c r="G399" s="341"/>
      <c r="H399" s="341"/>
      <c r="I399" s="341"/>
      <c r="J399" s="392">
        <f t="shared" si="26"/>
        <v>0</v>
      </c>
    </row>
    <row r="400" spans="1:10" ht="12" customHeight="1">
      <c r="A400" s="356"/>
      <c r="B400" s="1009" t="s">
        <v>259</v>
      </c>
      <c r="C400" s="1009"/>
      <c r="D400" s="341" t="s">
        <v>1049</v>
      </c>
      <c r="E400" s="341">
        <f>E401+E402+E403+E404+E405+E406+E407+E408+E409</f>
        <v>105</v>
      </c>
      <c r="F400" s="341">
        <f>F401+F402+F403+F404+F405+F406+F407+F408+F409</f>
        <v>0</v>
      </c>
      <c r="G400" s="341">
        <f>G401+G402+G403+G404+G405+G406+G407+G408+G409</f>
        <v>105</v>
      </c>
      <c r="H400" s="341">
        <f>H401+H402+H403+H404+H405+H406+H407+H408+H409</f>
        <v>0</v>
      </c>
      <c r="I400" s="341">
        <f>I401+I402+I403+I404+I405+I406+I407+I408+I409</f>
        <v>0</v>
      </c>
      <c r="J400" s="392">
        <f t="shared" si="26"/>
        <v>0</v>
      </c>
    </row>
    <row r="401" spans="1:10" ht="12.75">
      <c r="A401" s="356"/>
      <c r="B401" s="346"/>
      <c r="C401" s="356" t="s">
        <v>1278</v>
      </c>
      <c r="D401" s="405" t="s">
        <v>426</v>
      </c>
      <c r="E401" s="341"/>
      <c r="F401" s="341"/>
      <c r="G401" s="341"/>
      <c r="H401" s="341"/>
      <c r="I401" s="341"/>
      <c r="J401" s="392">
        <f aca="true" t="shared" si="28" ref="J401:J464">E401-G401-H401-I401</f>
        <v>0</v>
      </c>
    </row>
    <row r="402" spans="1:10" ht="12.75">
      <c r="A402" s="356"/>
      <c r="B402" s="346"/>
      <c r="C402" s="355" t="s">
        <v>1279</v>
      </c>
      <c r="D402" s="405" t="s">
        <v>427</v>
      </c>
      <c r="E402" s="341"/>
      <c r="F402" s="341"/>
      <c r="G402" s="341"/>
      <c r="H402" s="341"/>
      <c r="I402" s="341"/>
      <c r="J402" s="392">
        <f t="shared" si="28"/>
        <v>0</v>
      </c>
    </row>
    <row r="403" spans="1:10" ht="12.75">
      <c r="A403" s="356"/>
      <c r="B403" s="346"/>
      <c r="C403" s="356" t="s">
        <v>1280</v>
      </c>
      <c r="D403" s="405" t="s">
        <v>428</v>
      </c>
      <c r="E403" s="341"/>
      <c r="F403" s="341"/>
      <c r="G403" s="341"/>
      <c r="H403" s="341"/>
      <c r="I403" s="341"/>
      <c r="J403" s="392">
        <f t="shared" si="28"/>
        <v>0</v>
      </c>
    </row>
    <row r="404" spans="1:10" ht="12.75">
      <c r="A404" s="356"/>
      <c r="B404" s="346"/>
      <c r="C404" s="355" t="s">
        <v>1281</v>
      </c>
      <c r="D404" s="405" t="s">
        <v>429</v>
      </c>
      <c r="E404" s="341"/>
      <c r="F404" s="341"/>
      <c r="G404" s="341"/>
      <c r="H404" s="341"/>
      <c r="I404" s="341"/>
      <c r="J404" s="392">
        <f t="shared" si="28"/>
        <v>0</v>
      </c>
    </row>
    <row r="405" spans="1:10" ht="12.75">
      <c r="A405" s="356"/>
      <c r="B405" s="346"/>
      <c r="C405" s="355" t="s">
        <v>1282</v>
      </c>
      <c r="D405" s="405" t="s">
        <v>430</v>
      </c>
      <c r="E405" s="341">
        <v>80</v>
      </c>
      <c r="F405" s="341"/>
      <c r="G405" s="341">
        <f>E405</f>
        <v>80</v>
      </c>
      <c r="H405" s="341"/>
      <c r="I405" s="341"/>
      <c r="J405" s="392">
        <f t="shared" si="28"/>
        <v>0</v>
      </c>
    </row>
    <row r="406" spans="1:10" ht="12.75">
      <c r="A406" s="356"/>
      <c r="B406" s="346"/>
      <c r="C406" s="355" t="s">
        <v>1283</v>
      </c>
      <c r="D406" s="405" t="s">
        <v>431</v>
      </c>
      <c r="E406" s="341">
        <v>25</v>
      </c>
      <c r="F406" s="341"/>
      <c r="G406" s="341">
        <f>E406</f>
        <v>25</v>
      </c>
      <c r="H406" s="341"/>
      <c r="I406" s="341"/>
      <c r="J406" s="392">
        <f t="shared" si="28"/>
        <v>0</v>
      </c>
    </row>
    <row r="407" spans="1:10" ht="14.25" customHeight="1">
      <c r="A407" s="356"/>
      <c r="B407" s="346"/>
      <c r="C407" s="355" t="s">
        <v>1284</v>
      </c>
      <c r="D407" s="405" t="s">
        <v>432</v>
      </c>
      <c r="E407" s="341"/>
      <c r="F407" s="341"/>
      <c r="G407" s="341"/>
      <c r="H407" s="341"/>
      <c r="I407" s="341"/>
      <c r="J407" s="392">
        <f t="shared" si="28"/>
        <v>0</v>
      </c>
    </row>
    <row r="408" spans="1:10" ht="12.75" customHeight="1">
      <c r="A408" s="356"/>
      <c r="B408" s="346"/>
      <c r="C408" s="355" t="s">
        <v>424</v>
      </c>
      <c r="D408" s="405" t="s">
        <v>433</v>
      </c>
      <c r="E408" s="341"/>
      <c r="F408" s="341"/>
      <c r="G408" s="341"/>
      <c r="H408" s="341"/>
      <c r="I408" s="341"/>
      <c r="J408" s="392">
        <f t="shared" si="28"/>
        <v>0</v>
      </c>
    </row>
    <row r="409" spans="1:10" ht="14.25" customHeight="1">
      <c r="A409" s="356"/>
      <c r="B409" s="346"/>
      <c r="C409" s="356" t="s">
        <v>425</v>
      </c>
      <c r="D409" s="405" t="s">
        <v>434</v>
      </c>
      <c r="E409" s="341"/>
      <c r="F409" s="341"/>
      <c r="G409" s="341"/>
      <c r="H409" s="341"/>
      <c r="I409" s="341"/>
      <c r="J409" s="392">
        <f t="shared" si="28"/>
        <v>0</v>
      </c>
    </row>
    <row r="410" spans="1:10" ht="14.25" customHeight="1">
      <c r="A410" s="356"/>
      <c r="B410" s="346" t="s">
        <v>260</v>
      </c>
      <c r="C410" s="356"/>
      <c r="D410" s="341" t="s">
        <v>1050</v>
      </c>
      <c r="E410" s="341">
        <f>E411+E412+E413</f>
        <v>310</v>
      </c>
      <c r="F410" s="341">
        <f>F411+F412+F413</f>
        <v>0</v>
      </c>
      <c r="G410" s="341">
        <f>G411+G412+G413</f>
        <v>310</v>
      </c>
      <c r="H410" s="341">
        <f>H411+H412+H413</f>
        <v>0</v>
      </c>
      <c r="I410" s="341">
        <f>I411+I412+I413</f>
        <v>0</v>
      </c>
      <c r="J410" s="392">
        <f t="shared" si="28"/>
        <v>0</v>
      </c>
    </row>
    <row r="411" spans="1:10" ht="15" customHeight="1">
      <c r="A411" s="356"/>
      <c r="B411" s="346"/>
      <c r="C411" s="356" t="s">
        <v>435</v>
      </c>
      <c r="D411" s="405" t="s">
        <v>438</v>
      </c>
      <c r="E411" s="341"/>
      <c r="F411" s="341"/>
      <c r="G411" s="341"/>
      <c r="H411" s="341"/>
      <c r="I411" s="341"/>
      <c r="J411" s="392">
        <f t="shared" si="28"/>
        <v>0</v>
      </c>
    </row>
    <row r="412" spans="1:10" ht="12.75">
      <c r="A412" s="356"/>
      <c r="B412" s="346"/>
      <c r="C412" s="356" t="s">
        <v>436</v>
      </c>
      <c r="D412" s="405" t="s">
        <v>439</v>
      </c>
      <c r="E412" s="341"/>
      <c r="F412" s="343"/>
      <c r="G412" s="343"/>
      <c r="H412" s="343"/>
      <c r="I412" s="343"/>
      <c r="J412" s="392">
        <f t="shared" si="28"/>
        <v>0</v>
      </c>
    </row>
    <row r="413" spans="1:10" ht="28.5" customHeight="1">
      <c r="A413" s="356"/>
      <c r="B413" s="346"/>
      <c r="C413" s="355" t="s">
        <v>437</v>
      </c>
      <c r="D413" s="405" t="s">
        <v>440</v>
      </c>
      <c r="E413" s="341">
        <v>310</v>
      </c>
      <c r="F413" s="343"/>
      <c r="G413" s="341">
        <f>E413</f>
        <v>310</v>
      </c>
      <c r="H413" s="343"/>
      <c r="I413" s="343"/>
      <c r="J413" s="392">
        <f t="shared" si="28"/>
        <v>0</v>
      </c>
    </row>
    <row r="414" spans="1:10" ht="12.75">
      <c r="A414" s="356"/>
      <c r="B414" s="346" t="s">
        <v>1057</v>
      </c>
      <c r="C414" s="353"/>
      <c r="D414" s="341" t="s">
        <v>288</v>
      </c>
      <c r="E414" s="341"/>
      <c r="F414" s="343"/>
      <c r="G414" s="343"/>
      <c r="H414" s="343"/>
      <c r="I414" s="343"/>
      <c r="J414" s="392">
        <f t="shared" si="28"/>
        <v>0</v>
      </c>
    </row>
    <row r="415" spans="1:10" ht="12.75">
      <c r="A415" s="356"/>
      <c r="B415" s="346" t="s">
        <v>271</v>
      </c>
      <c r="C415" s="353"/>
      <c r="D415" s="341" t="s">
        <v>289</v>
      </c>
      <c r="E415" s="341"/>
      <c r="F415" s="343"/>
      <c r="G415" s="343"/>
      <c r="H415" s="343"/>
      <c r="I415" s="343"/>
      <c r="J415" s="392">
        <f t="shared" si="28"/>
        <v>0</v>
      </c>
    </row>
    <row r="416" spans="1:10" ht="14.25" customHeight="1">
      <c r="A416" s="367"/>
      <c r="B416" s="367"/>
      <c r="C416" s="367"/>
      <c r="D416" s="341"/>
      <c r="E416" s="341"/>
      <c r="F416" s="343"/>
      <c r="G416" s="343"/>
      <c r="H416" s="343"/>
      <c r="I416" s="343"/>
      <c r="J416" s="392">
        <f t="shared" si="28"/>
        <v>0</v>
      </c>
    </row>
    <row r="417" spans="1:10" ht="24" customHeight="1">
      <c r="A417" s="1015" t="s">
        <v>759</v>
      </c>
      <c r="B417" s="1015"/>
      <c r="C417" s="1015"/>
      <c r="D417" s="350" t="s">
        <v>1942</v>
      </c>
      <c r="E417" s="341">
        <f>E419+E420+E422+E423+E424+E425+E426+E429</f>
        <v>0</v>
      </c>
      <c r="F417" s="341">
        <f>F419+F420+F422+F423+F424+F425+F426+F429</f>
        <v>0</v>
      </c>
      <c r="G417" s="341">
        <f>G419+G420+G422+G423+G424+G425+G426+G429</f>
        <v>0</v>
      </c>
      <c r="H417" s="341">
        <f>H419+H420+H422+H423+H424+H425+H426+H429</f>
        <v>0</v>
      </c>
      <c r="I417" s="341">
        <f>I419+I420+I422+I423+I424+I425+I426+I429</f>
        <v>0</v>
      </c>
      <c r="J417" s="392">
        <f t="shared" si="28"/>
        <v>0</v>
      </c>
    </row>
    <row r="418" spans="1:10" ht="12.75">
      <c r="A418" s="344" t="s">
        <v>750</v>
      </c>
      <c r="B418" s="344"/>
      <c r="C418" s="344"/>
      <c r="D418" s="341"/>
      <c r="E418" s="341"/>
      <c r="F418" s="341"/>
      <c r="G418" s="341"/>
      <c r="H418" s="341"/>
      <c r="I418" s="341"/>
      <c r="J418" s="392">
        <f t="shared" si="28"/>
        <v>0</v>
      </c>
    </row>
    <row r="419" spans="1:10" ht="12.75">
      <c r="A419" s="357"/>
      <c r="B419" s="346" t="s">
        <v>1679</v>
      </c>
      <c r="C419" s="346"/>
      <c r="D419" s="341" t="s">
        <v>290</v>
      </c>
      <c r="E419" s="341"/>
      <c r="F419" s="341"/>
      <c r="G419" s="341"/>
      <c r="H419" s="341"/>
      <c r="I419" s="341"/>
      <c r="J419" s="392">
        <f t="shared" si="28"/>
        <v>0</v>
      </c>
    </row>
    <row r="420" spans="1:10" ht="12.75">
      <c r="A420" s="357"/>
      <c r="B420" s="356" t="s">
        <v>369</v>
      </c>
      <c r="C420" s="346"/>
      <c r="D420" s="341" t="s">
        <v>1717</v>
      </c>
      <c r="E420" s="341">
        <f>E421</f>
        <v>0</v>
      </c>
      <c r="F420" s="341">
        <f>F421</f>
        <v>0</v>
      </c>
      <c r="G420" s="341">
        <f>G421</f>
        <v>0</v>
      </c>
      <c r="H420" s="341">
        <f>H421</f>
        <v>0</v>
      </c>
      <c r="I420" s="341">
        <f>I421</f>
        <v>0</v>
      </c>
      <c r="J420" s="392">
        <f t="shared" si="28"/>
        <v>0</v>
      </c>
    </row>
    <row r="421" spans="1:10" ht="12.75">
      <c r="A421" s="357"/>
      <c r="B421" s="356"/>
      <c r="C421" s="346" t="s">
        <v>441</v>
      </c>
      <c r="D421" s="347" t="s">
        <v>446</v>
      </c>
      <c r="E421" s="341"/>
      <c r="F421" s="341"/>
      <c r="G421" s="341"/>
      <c r="H421" s="341"/>
      <c r="I421" s="341"/>
      <c r="J421" s="392">
        <f t="shared" si="28"/>
        <v>0</v>
      </c>
    </row>
    <row r="422" spans="1:10" ht="12.75">
      <c r="A422" s="357"/>
      <c r="B422" s="356" t="s">
        <v>1680</v>
      </c>
      <c r="C422" s="356"/>
      <c r="D422" s="341" t="s">
        <v>291</v>
      </c>
      <c r="E422" s="341"/>
      <c r="F422" s="341"/>
      <c r="G422" s="341"/>
      <c r="H422" s="341"/>
      <c r="I422" s="341"/>
      <c r="J422" s="392">
        <f t="shared" si="28"/>
        <v>0</v>
      </c>
    </row>
    <row r="423" spans="1:10" ht="12.75">
      <c r="A423" s="356"/>
      <c r="B423" s="356" t="s">
        <v>272</v>
      </c>
      <c r="C423" s="356"/>
      <c r="D423" s="341" t="s">
        <v>293</v>
      </c>
      <c r="E423" s="341"/>
      <c r="F423" s="341"/>
      <c r="G423" s="341"/>
      <c r="H423" s="341"/>
      <c r="I423" s="341"/>
      <c r="J423" s="392">
        <f t="shared" si="28"/>
        <v>0</v>
      </c>
    </row>
    <row r="424" spans="1:10" ht="12.75">
      <c r="A424" s="356"/>
      <c r="B424" s="356" t="s">
        <v>1707</v>
      </c>
      <c r="C424" s="356"/>
      <c r="D424" s="341" t="s">
        <v>1708</v>
      </c>
      <c r="E424" s="341"/>
      <c r="F424" s="341"/>
      <c r="G424" s="341"/>
      <c r="H424" s="341"/>
      <c r="I424" s="341"/>
      <c r="J424" s="392">
        <f t="shared" si="28"/>
        <v>0</v>
      </c>
    </row>
    <row r="425" spans="1:10" ht="12.75">
      <c r="A425" s="356"/>
      <c r="B425" s="356" t="s">
        <v>370</v>
      </c>
      <c r="C425" s="356"/>
      <c r="D425" s="341" t="s">
        <v>371</v>
      </c>
      <c r="E425" s="341"/>
      <c r="F425" s="341"/>
      <c r="G425" s="341"/>
      <c r="H425" s="341"/>
      <c r="I425" s="341"/>
      <c r="J425" s="392">
        <f t="shared" si="28"/>
        <v>0</v>
      </c>
    </row>
    <row r="426" spans="1:10" ht="12.75">
      <c r="A426" s="356"/>
      <c r="B426" s="356" t="s">
        <v>372</v>
      </c>
      <c r="C426" s="356"/>
      <c r="D426" s="341" t="s">
        <v>292</v>
      </c>
      <c r="E426" s="341">
        <f>E427+E428</f>
        <v>0</v>
      </c>
      <c r="F426" s="341">
        <f>F427+F428</f>
        <v>0</v>
      </c>
      <c r="G426" s="341">
        <f>G427+G428</f>
        <v>0</v>
      </c>
      <c r="H426" s="341">
        <f>H427+H428</f>
        <v>0</v>
      </c>
      <c r="I426" s="341">
        <f>I427+I428</f>
        <v>0</v>
      </c>
      <c r="J426" s="392">
        <f t="shared" si="28"/>
        <v>0</v>
      </c>
    </row>
    <row r="427" spans="1:10" ht="12.75">
      <c r="A427" s="356"/>
      <c r="B427" s="356"/>
      <c r="C427" s="346" t="s">
        <v>442</v>
      </c>
      <c r="D427" s="347" t="s">
        <v>444</v>
      </c>
      <c r="E427" s="341"/>
      <c r="F427" s="384"/>
      <c r="G427" s="384"/>
      <c r="H427" s="384"/>
      <c r="I427" s="384"/>
      <c r="J427" s="392">
        <f t="shared" si="28"/>
        <v>0</v>
      </c>
    </row>
    <row r="428" spans="1:10" ht="12.75" customHeight="1">
      <c r="A428" s="356"/>
      <c r="B428" s="356"/>
      <c r="C428" s="346" t="s">
        <v>443</v>
      </c>
      <c r="D428" s="347" t="s">
        <v>445</v>
      </c>
      <c r="E428" s="341"/>
      <c r="F428" s="384"/>
      <c r="G428" s="384"/>
      <c r="H428" s="384"/>
      <c r="I428" s="384"/>
      <c r="J428" s="392">
        <f t="shared" si="28"/>
        <v>0</v>
      </c>
    </row>
    <row r="429" spans="1:10" ht="12.75">
      <c r="A429" s="357"/>
      <c r="B429" s="346" t="s">
        <v>273</v>
      </c>
      <c r="C429" s="356"/>
      <c r="D429" s="341" t="s">
        <v>1718</v>
      </c>
      <c r="E429" s="341"/>
      <c r="F429" s="384"/>
      <c r="G429" s="384"/>
      <c r="H429" s="384"/>
      <c r="I429" s="384"/>
      <c r="J429" s="392">
        <f t="shared" si="28"/>
        <v>0</v>
      </c>
    </row>
    <row r="430" spans="1:10" ht="17.25" customHeight="1">
      <c r="A430" s="367"/>
      <c r="B430" s="367"/>
      <c r="C430" s="367"/>
      <c r="D430" s="341"/>
      <c r="E430" s="341"/>
      <c r="F430" s="384"/>
      <c r="G430" s="384"/>
      <c r="H430" s="384"/>
      <c r="I430" s="384"/>
      <c r="J430" s="392">
        <f t="shared" si="28"/>
        <v>0</v>
      </c>
    </row>
    <row r="431" spans="1:10" ht="39.75" customHeight="1">
      <c r="A431" s="1016" t="s">
        <v>253</v>
      </c>
      <c r="B431" s="1016"/>
      <c r="C431" s="1016"/>
      <c r="D431" s="404">
        <v>69.02</v>
      </c>
      <c r="E431" s="341">
        <f>E432+E444</f>
        <v>4182</v>
      </c>
      <c r="F431" s="341">
        <f>F432+F444</f>
        <v>0</v>
      </c>
      <c r="G431" s="341">
        <f>G432+G444</f>
        <v>4182</v>
      </c>
      <c r="H431" s="341">
        <f>H432+H444</f>
        <v>0</v>
      </c>
      <c r="I431" s="341">
        <f>I432+I444</f>
        <v>0</v>
      </c>
      <c r="J431" s="392">
        <f t="shared" si="28"/>
        <v>0</v>
      </c>
    </row>
    <row r="432" spans="1:10" ht="12.75">
      <c r="A432" s="353" t="s">
        <v>1689</v>
      </c>
      <c r="B432" s="369"/>
      <c r="C432" s="353"/>
      <c r="D432" s="350" t="s">
        <v>294</v>
      </c>
      <c r="E432" s="341">
        <f>E434+E437+E440+E441+E442</f>
        <v>4182</v>
      </c>
      <c r="F432" s="341">
        <f>F434+F437+F440+F441+F442</f>
        <v>0</v>
      </c>
      <c r="G432" s="341">
        <f>G434+G437+G440+G441+G442</f>
        <v>4182</v>
      </c>
      <c r="H432" s="341">
        <f>H434+H437+H440+H441+H442</f>
        <v>0</v>
      </c>
      <c r="I432" s="341">
        <f>I434+I437+I440+I441+I442</f>
        <v>0</v>
      </c>
      <c r="J432" s="392">
        <f t="shared" si="28"/>
        <v>0</v>
      </c>
    </row>
    <row r="433" spans="1:10" ht="12.75">
      <c r="A433" s="344" t="s">
        <v>750</v>
      </c>
      <c r="B433" s="344"/>
      <c r="C433" s="344"/>
      <c r="D433" s="341"/>
      <c r="E433" s="341"/>
      <c r="F433" s="341"/>
      <c r="G433" s="341"/>
      <c r="H433" s="341"/>
      <c r="I433" s="341"/>
      <c r="J433" s="392">
        <f t="shared" si="28"/>
        <v>0</v>
      </c>
    </row>
    <row r="434" spans="1:10" ht="12.75">
      <c r="A434" s="356"/>
      <c r="B434" s="346" t="s">
        <v>281</v>
      </c>
      <c r="C434" s="353"/>
      <c r="D434" s="341" t="s">
        <v>296</v>
      </c>
      <c r="E434" s="341">
        <f>E435+E436</f>
        <v>239</v>
      </c>
      <c r="F434" s="341">
        <f>F435+F436</f>
        <v>0</v>
      </c>
      <c r="G434" s="341">
        <f>G435+G436</f>
        <v>239</v>
      </c>
      <c r="H434" s="341">
        <f>H435+H436</f>
        <v>0</v>
      </c>
      <c r="I434" s="341">
        <f>I435+I436</f>
        <v>0</v>
      </c>
      <c r="J434" s="392">
        <f t="shared" si="28"/>
        <v>0</v>
      </c>
    </row>
    <row r="435" spans="1:10" ht="12.75">
      <c r="A435" s="356"/>
      <c r="B435" s="346"/>
      <c r="C435" s="356" t="s">
        <v>447</v>
      </c>
      <c r="D435" s="347" t="s">
        <v>453</v>
      </c>
      <c r="E435" s="341">
        <v>139</v>
      </c>
      <c r="F435" s="341"/>
      <c r="G435" s="341">
        <f>E435</f>
        <v>139</v>
      </c>
      <c r="H435" s="341"/>
      <c r="I435" s="341"/>
      <c r="J435" s="392">
        <f t="shared" si="28"/>
        <v>0</v>
      </c>
    </row>
    <row r="436" spans="1:10" ht="12.75">
      <c r="A436" s="356"/>
      <c r="B436" s="346"/>
      <c r="C436" s="354" t="s">
        <v>448</v>
      </c>
      <c r="D436" s="347" t="s">
        <v>454</v>
      </c>
      <c r="E436" s="341">
        <v>100</v>
      </c>
      <c r="F436" s="341"/>
      <c r="G436" s="341">
        <f>E436</f>
        <v>100</v>
      </c>
      <c r="H436" s="341"/>
      <c r="I436" s="341"/>
      <c r="J436" s="392">
        <f t="shared" si="28"/>
        <v>0</v>
      </c>
    </row>
    <row r="437" spans="1:10" ht="12.75">
      <c r="A437" s="356"/>
      <c r="B437" s="356" t="s">
        <v>1644</v>
      </c>
      <c r="C437" s="356"/>
      <c r="D437" s="341" t="s">
        <v>297</v>
      </c>
      <c r="E437" s="341">
        <f>E438+E439</f>
        <v>1107</v>
      </c>
      <c r="F437" s="341">
        <f>F438+F439</f>
        <v>0</v>
      </c>
      <c r="G437" s="341">
        <f>G438+G439</f>
        <v>1107</v>
      </c>
      <c r="H437" s="341">
        <f>H438+H439</f>
        <v>0</v>
      </c>
      <c r="I437" s="341">
        <f>I438+I439</f>
        <v>0</v>
      </c>
      <c r="J437" s="392">
        <f t="shared" si="28"/>
        <v>0</v>
      </c>
    </row>
    <row r="438" spans="1:10" ht="12.75">
      <c r="A438" s="356"/>
      <c r="B438" s="356"/>
      <c r="C438" s="346" t="s">
        <v>449</v>
      </c>
      <c r="D438" s="347" t="s">
        <v>1310</v>
      </c>
      <c r="E438" s="341">
        <v>1107</v>
      </c>
      <c r="F438" s="384"/>
      <c r="G438" s="341">
        <f>E438</f>
        <v>1107</v>
      </c>
      <c r="H438" s="384"/>
      <c r="I438" s="343"/>
      <c r="J438" s="392">
        <f t="shared" si="28"/>
        <v>0</v>
      </c>
    </row>
    <row r="439" spans="1:10" ht="12.75" customHeight="1">
      <c r="A439" s="356"/>
      <c r="B439" s="356"/>
      <c r="C439" s="346" t="s">
        <v>450</v>
      </c>
      <c r="D439" s="347" t="s">
        <v>1311</v>
      </c>
      <c r="E439" s="341"/>
      <c r="F439" s="384"/>
      <c r="G439" s="341">
        <f>E439</f>
        <v>0</v>
      </c>
      <c r="H439" s="384"/>
      <c r="I439" s="343"/>
      <c r="J439" s="392">
        <f t="shared" si="28"/>
        <v>0</v>
      </c>
    </row>
    <row r="440" spans="1:10" ht="12.75">
      <c r="A440" s="356"/>
      <c r="B440" s="346" t="s">
        <v>1688</v>
      </c>
      <c r="C440" s="346"/>
      <c r="D440" s="341" t="s">
        <v>298</v>
      </c>
      <c r="E440" s="341">
        <v>1156</v>
      </c>
      <c r="F440" s="384"/>
      <c r="G440" s="341">
        <f>E440</f>
        <v>1156</v>
      </c>
      <c r="H440" s="384"/>
      <c r="I440" s="343"/>
      <c r="J440" s="392">
        <f t="shared" si="28"/>
        <v>0</v>
      </c>
    </row>
    <row r="441" spans="1:10" ht="12.75">
      <c r="A441" s="356"/>
      <c r="B441" s="346" t="s">
        <v>1352</v>
      </c>
      <c r="C441" s="346"/>
      <c r="D441" s="341" t="s">
        <v>299</v>
      </c>
      <c r="E441" s="341"/>
      <c r="F441" s="384"/>
      <c r="G441" s="341">
        <f>E441</f>
        <v>0</v>
      </c>
      <c r="H441" s="384"/>
      <c r="I441" s="343"/>
      <c r="J441" s="392">
        <f t="shared" si="28"/>
        <v>0</v>
      </c>
    </row>
    <row r="442" spans="1:10" ht="12.75" customHeight="1">
      <c r="A442" s="356"/>
      <c r="B442" s="346" t="s">
        <v>274</v>
      </c>
      <c r="C442" s="353"/>
      <c r="D442" s="341" t="s">
        <v>300</v>
      </c>
      <c r="E442" s="341">
        <v>1680</v>
      </c>
      <c r="F442" s="384"/>
      <c r="G442" s="341">
        <f>E442</f>
        <v>1680</v>
      </c>
      <c r="H442" s="384"/>
      <c r="I442" s="343"/>
      <c r="J442" s="392">
        <f t="shared" si="28"/>
        <v>0</v>
      </c>
    </row>
    <row r="443" spans="1:10" ht="12.75">
      <c r="A443" s="367"/>
      <c r="B443" s="367"/>
      <c r="C443" s="367"/>
      <c r="D443" s="341"/>
      <c r="E443" s="341"/>
      <c r="F443" s="384"/>
      <c r="G443" s="384"/>
      <c r="H443" s="384"/>
      <c r="I443" s="343"/>
      <c r="J443" s="392">
        <f t="shared" si="28"/>
        <v>0</v>
      </c>
    </row>
    <row r="444" spans="1:10" ht="12.75">
      <c r="A444" s="353" t="s">
        <v>740</v>
      </c>
      <c r="B444" s="368"/>
      <c r="C444" s="370"/>
      <c r="D444" s="350" t="s">
        <v>295</v>
      </c>
      <c r="E444" s="341">
        <f>E446+E447+E450</f>
        <v>0</v>
      </c>
      <c r="F444" s="341">
        <f>F446+F447+F450</f>
        <v>0</v>
      </c>
      <c r="G444" s="341">
        <f>G446+G447+G450</f>
        <v>0</v>
      </c>
      <c r="H444" s="341">
        <f>H446+H447+H450</f>
        <v>0</v>
      </c>
      <c r="I444" s="341">
        <f>I446+I447+I450</f>
        <v>0</v>
      </c>
      <c r="J444" s="392">
        <f t="shared" si="28"/>
        <v>0</v>
      </c>
    </row>
    <row r="445" spans="1:10" ht="12.75">
      <c r="A445" s="344" t="s">
        <v>750</v>
      </c>
      <c r="B445" s="344"/>
      <c r="C445" s="344"/>
      <c r="D445" s="341"/>
      <c r="E445" s="341"/>
      <c r="F445" s="341"/>
      <c r="G445" s="341"/>
      <c r="H445" s="341"/>
      <c r="I445" s="341"/>
      <c r="J445" s="392">
        <f t="shared" si="28"/>
        <v>0</v>
      </c>
    </row>
    <row r="446" spans="1:10" ht="12.75">
      <c r="A446" s="344"/>
      <c r="B446" s="371" t="s">
        <v>738</v>
      </c>
      <c r="C446" s="344"/>
      <c r="D446" s="341" t="s">
        <v>739</v>
      </c>
      <c r="E446" s="341"/>
      <c r="F446" s="341"/>
      <c r="G446" s="341"/>
      <c r="H446" s="341"/>
      <c r="I446" s="341"/>
      <c r="J446" s="392">
        <f t="shared" si="28"/>
        <v>0</v>
      </c>
    </row>
    <row r="447" spans="1:10" ht="12.75">
      <c r="A447" s="356"/>
      <c r="B447" s="346" t="s">
        <v>1645</v>
      </c>
      <c r="C447" s="346"/>
      <c r="D447" s="341" t="s">
        <v>301</v>
      </c>
      <c r="E447" s="341">
        <f>E448+E449</f>
        <v>0</v>
      </c>
      <c r="F447" s="341">
        <f>F448+F449</f>
        <v>0</v>
      </c>
      <c r="G447" s="341">
        <f>G448+G449</f>
        <v>0</v>
      </c>
      <c r="H447" s="341">
        <f>H448+H449</f>
        <v>0</v>
      </c>
      <c r="I447" s="341">
        <f>I448+I449</f>
        <v>0</v>
      </c>
      <c r="J447" s="392">
        <f t="shared" si="28"/>
        <v>0</v>
      </c>
    </row>
    <row r="448" spans="1:10" ht="12.75">
      <c r="A448" s="356"/>
      <c r="B448" s="346"/>
      <c r="C448" s="346" t="s">
        <v>451</v>
      </c>
      <c r="D448" s="341" t="s">
        <v>1312</v>
      </c>
      <c r="E448" s="341"/>
      <c r="F448" s="343"/>
      <c r="G448" s="343"/>
      <c r="H448" s="343"/>
      <c r="I448" s="343"/>
      <c r="J448" s="392">
        <f t="shared" si="28"/>
        <v>0</v>
      </c>
    </row>
    <row r="449" spans="1:10" ht="12.75">
      <c r="A449" s="356"/>
      <c r="B449" s="346"/>
      <c r="C449" s="346" t="s">
        <v>452</v>
      </c>
      <c r="D449" s="341" t="s">
        <v>387</v>
      </c>
      <c r="E449" s="341"/>
      <c r="F449" s="343"/>
      <c r="G449" s="343"/>
      <c r="H449" s="343"/>
      <c r="I449" s="343"/>
      <c r="J449" s="392">
        <f t="shared" si="28"/>
        <v>0</v>
      </c>
    </row>
    <row r="450" spans="1:10" ht="12.75">
      <c r="A450" s="356"/>
      <c r="B450" s="346" t="s">
        <v>302</v>
      </c>
      <c r="C450" s="346"/>
      <c r="D450" s="341" t="s">
        <v>303</v>
      </c>
      <c r="E450" s="341"/>
      <c r="F450" s="343"/>
      <c r="G450" s="384"/>
      <c r="H450" s="343"/>
      <c r="I450" s="343"/>
      <c r="J450" s="392">
        <f t="shared" si="28"/>
        <v>0</v>
      </c>
    </row>
    <row r="451" spans="1:10" ht="12.75">
      <c r="A451" s="367"/>
      <c r="B451" s="367"/>
      <c r="C451" s="367"/>
      <c r="D451" s="341"/>
      <c r="E451" s="341"/>
      <c r="F451" s="343"/>
      <c r="G451" s="384"/>
      <c r="H451" s="343"/>
      <c r="I451" s="343"/>
      <c r="J451" s="392">
        <f t="shared" si="28"/>
        <v>0</v>
      </c>
    </row>
    <row r="452" spans="1:10" ht="25.5" customHeight="1">
      <c r="A452" s="1008" t="s">
        <v>1646</v>
      </c>
      <c r="B452" s="1008"/>
      <c r="C452" s="1008"/>
      <c r="D452" s="404" t="s">
        <v>304</v>
      </c>
      <c r="E452" s="341">
        <f>E453+E461+E467+E474+E484</f>
        <v>5355</v>
      </c>
      <c r="F452" s="341">
        <f>F453+F461+F467+F474+F484</f>
        <v>0</v>
      </c>
      <c r="G452" s="341">
        <f>G453+G461+G467+G474+G484</f>
        <v>5355</v>
      </c>
      <c r="H452" s="341">
        <f>H453+H461+H467+H474+H484</f>
        <v>0</v>
      </c>
      <c r="I452" s="341">
        <f>I453+I461+I467+I474+I484</f>
        <v>0</v>
      </c>
      <c r="J452" s="392">
        <f t="shared" si="28"/>
        <v>0</v>
      </c>
    </row>
    <row r="453" spans="1:10" ht="12.75">
      <c r="A453" s="353" t="s">
        <v>1647</v>
      </c>
      <c r="B453" s="369"/>
      <c r="C453" s="356"/>
      <c r="D453" s="350" t="s">
        <v>1325</v>
      </c>
      <c r="E453" s="341">
        <f>E455</f>
        <v>0</v>
      </c>
      <c r="F453" s="341">
        <f>F455</f>
        <v>0</v>
      </c>
      <c r="G453" s="341">
        <f>G455</f>
        <v>0</v>
      </c>
      <c r="H453" s="341">
        <f>H455</f>
        <v>0</v>
      </c>
      <c r="I453" s="341">
        <f>I455</f>
        <v>0</v>
      </c>
      <c r="J453" s="392">
        <f t="shared" si="28"/>
        <v>0</v>
      </c>
    </row>
    <row r="454" spans="1:10" ht="25.5" customHeight="1">
      <c r="A454" s="344" t="s">
        <v>750</v>
      </c>
      <c r="B454" s="344"/>
      <c r="C454" s="344"/>
      <c r="D454" s="341"/>
      <c r="E454" s="341"/>
      <c r="F454" s="341"/>
      <c r="G454" s="341"/>
      <c r="H454" s="341"/>
      <c r="I454" s="341"/>
      <c r="J454" s="392">
        <f t="shared" si="28"/>
        <v>0</v>
      </c>
    </row>
    <row r="455" spans="1:10" ht="27" customHeight="1">
      <c r="A455" s="356"/>
      <c r="B455" s="1009" t="s">
        <v>1648</v>
      </c>
      <c r="C455" s="1009"/>
      <c r="D455" s="341" t="s">
        <v>1350</v>
      </c>
      <c r="E455" s="341">
        <f>E456+E457+E458+E459</f>
        <v>0</v>
      </c>
      <c r="F455" s="341">
        <f>F456+F457+F458+F459</f>
        <v>0</v>
      </c>
      <c r="G455" s="341">
        <f>G456+G457+G458+G459</f>
        <v>0</v>
      </c>
      <c r="H455" s="341">
        <f>H456+H457+H458+H459</f>
        <v>0</v>
      </c>
      <c r="I455" s="341">
        <f>I456+I457+I458+I459</f>
        <v>0</v>
      </c>
      <c r="J455" s="392">
        <f t="shared" si="28"/>
        <v>0</v>
      </c>
    </row>
    <row r="456" spans="1:10" ht="12.75">
      <c r="A456" s="356"/>
      <c r="B456" s="369"/>
      <c r="C456" s="346" t="s">
        <v>1336</v>
      </c>
      <c r="D456" s="347" t="s">
        <v>1339</v>
      </c>
      <c r="E456" s="341"/>
      <c r="F456" s="341"/>
      <c r="G456" s="341"/>
      <c r="H456" s="341"/>
      <c r="I456" s="341"/>
      <c r="J456" s="392">
        <f t="shared" si="28"/>
        <v>0</v>
      </c>
    </row>
    <row r="457" spans="1:10" ht="12.75">
      <c r="A457" s="356"/>
      <c r="B457" s="369"/>
      <c r="C457" s="346" t="s">
        <v>373</v>
      </c>
      <c r="D457" s="347" t="s">
        <v>374</v>
      </c>
      <c r="E457" s="341"/>
      <c r="F457" s="341"/>
      <c r="G457" s="341"/>
      <c r="H457" s="341"/>
      <c r="I457" s="341"/>
      <c r="J457" s="392">
        <f t="shared" si="28"/>
        <v>0</v>
      </c>
    </row>
    <row r="458" spans="1:10" ht="12.75">
      <c r="A458" s="356"/>
      <c r="B458" s="369"/>
      <c r="C458" s="346" t="s">
        <v>1337</v>
      </c>
      <c r="D458" s="347" t="s">
        <v>1340</v>
      </c>
      <c r="E458" s="341"/>
      <c r="F458" s="341"/>
      <c r="G458" s="341"/>
      <c r="H458" s="341"/>
      <c r="I458" s="341"/>
      <c r="J458" s="392">
        <f t="shared" si="28"/>
        <v>0</v>
      </c>
    </row>
    <row r="459" spans="1:10" ht="12.75">
      <c r="A459" s="356"/>
      <c r="B459" s="369"/>
      <c r="C459" s="356" t="s">
        <v>1338</v>
      </c>
      <c r="D459" s="347" t="s">
        <v>1341</v>
      </c>
      <c r="E459" s="341"/>
      <c r="F459" s="341"/>
      <c r="G459" s="341"/>
      <c r="H459" s="341"/>
      <c r="I459" s="341"/>
      <c r="J459" s="392">
        <f t="shared" si="28"/>
        <v>0</v>
      </c>
    </row>
    <row r="460" spans="1:10" ht="12.75">
      <c r="A460" s="372"/>
      <c r="B460" s="372"/>
      <c r="C460" s="372"/>
      <c r="D460" s="341"/>
      <c r="E460" s="341"/>
      <c r="F460" s="341"/>
      <c r="G460" s="341"/>
      <c r="H460" s="341"/>
      <c r="I460" s="341"/>
      <c r="J460" s="392">
        <f t="shared" si="28"/>
        <v>0</v>
      </c>
    </row>
    <row r="461" spans="1:10" ht="12.75">
      <c r="A461" s="353" t="s">
        <v>1649</v>
      </c>
      <c r="B461" s="369"/>
      <c r="C461" s="353"/>
      <c r="D461" s="350" t="s">
        <v>634</v>
      </c>
      <c r="E461" s="341">
        <f>E463+E464+E465</f>
        <v>0</v>
      </c>
      <c r="F461" s="341">
        <f>F463+F464+F465</f>
        <v>0</v>
      </c>
      <c r="G461" s="341">
        <f>G463+G464+G465</f>
        <v>0</v>
      </c>
      <c r="H461" s="341">
        <f>H463+H464+H465</f>
        <v>0</v>
      </c>
      <c r="I461" s="341">
        <f>I463+I464+I465</f>
        <v>0</v>
      </c>
      <c r="J461" s="392">
        <f t="shared" si="28"/>
        <v>0</v>
      </c>
    </row>
    <row r="462" spans="1:10" ht="12.75">
      <c r="A462" s="344" t="s">
        <v>750</v>
      </c>
      <c r="B462" s="344"/>
      <c r="C462" s="344"/>
      <c r="D462" s="341"/>
      <c r="E462" s="341"/>
      <c r="F462" s="341"/>
      <c r="G462" s="341"/>
      <c r="H462" s="341"/>
      <c r="I462" s="341"/>
      <c r="J462" s="392">
        <f t="shared" si="28"/>
        <v>0</v>
      </c>
    </row>
    <row r="463" spans="1:10" ht="12.75">
      <c r="A463" s="366"/>
      <c r="B463" s="346" t="s">
        <v>275</v>
      </c>
      <c r="C463" s="356"/>
      <c r="D463" s="341" t="s">
        <v>1931</v>
      </c>
      <c r="E463" s="341"/>
      <c r="F463" s="341"/>
      <c r="G463" s="341"/>
      <c r="H463" s="341"/>
      <c r="I463" s="341"/>
      <c r="J463" s="392">
        <f t="shared" si="28"/>
        <v>0</v>
      </c>
    </row>
    <row r="464" spans="1:10" ht="12.75">
      <c r="A464" s="366"/>
      <c r="B464" s="346" t="s">
        <v>276</v>
      </c>
      <c r="C464" s="356"/>
      <c r="D464" s="341" t="s">
        <v>375</v>
      </c>
      <c r="E464" s="341"/>
      <c r="F464" s="341"/>
      <c r="G464" s="341"/>
      <c r="H464" s="341"/>
      <c r="I464" s="341"/>
      <c r="J464" s="392">
        <f t="shared" si="28"/>
        <v>0</v>
      </c>
    </row>
    <row r="465" spans="1:10" ht="12.75">
      <c r="A465" s="353"/>
      <c r="B465" s="356" t="s">
        <v>277</v>
      </c>
      <c r="C465" s="356"/>
      <c r="D465" s="341" t="s">
        <v>376</v>
      </c>
      <c r="E465" s="341"/>
      <c r="F465" s="341"/>
      <c r="G465" s="341"/>
      <c r="H465" s="341"/>
      <c r="I465" s="341"/>
      <c r="J465" s="392">
        <f aca="true" t="shared" si="29" ref="J465:J500">E465-G465-H465-I465</f>
        <v>0</v>
      </c>
    </row>
    <row r="466" spans="1:10" ht="12.75">
      <c r="A466" s="344"/>
      <c r="B466" s="344"/>
      <c r="C466" s="344"/>
      <c r="D466" s="341"/>
      <c r="E466" s="341"/>
      <c r="F466" s="341"/>
      <c r="G466" s="341"/>
      <c r="H466" s="341"/>
      <c r="I466" s="341"/>
      <c r="J466" s="392">
        <f t="shared" si="29"/>
        <v>0</v>
      </c>
    </row>
    <row r="467" spans="1:10" ht="15.75" customHeight="1">
      <c r="A467" s="373" t="s">
        <v>1650</v>
      </c>
      <c r="B467" s="368"/>
      <c r="C467" s="370"/>
      <c r="D467" s="350" t="s">
        <v>637</v>
      </c>
      <c r="E467" s="341">
        <f>E469</f>
        <v>0</v>
      </c>
      <c r="F467" s="341">
        <f>F469</f>
        <v>0</v>
      </c>
      <c r="G467" s="341">
        <f>G469</f>
        <v>0</v>
      </c>
      <c r="H467" s="341">
        <f>H469</f>
        <v>0</v>
      </c>
      <c r="I467" s="341">
        <f>I469</f>
        <v>0</v>
      </c>
      <c r="J467" s="392">
        <f t="shared" si="29"/>
        <v>0</v>
      </c>
    </row>
    <row r="468" spans="1:10" ht="12.75">
      <c r="A468" s="344" t="s">
        <v>750</v>
      </c>
      <c r="B468" s="344"/>
      <c r="C468" s="344"/>
      <c r="D468" s="341"/>
      <c r="E468" s="341"/>
      <c r="F468" s="341"/>
      <c r="G468" s="341"/>
      <c r="H468" s="341"/>
      <c r="I468" s="341"/>
      <c r="J468" s="392">
        <f t="shared" si="29"/>
        <v>0</v>
      </c>
    </row>
    <row r="469" spans="1:10" ht="12.75">
      <c r="A469" s="356"/>
      <c r="B469" s="356" t="s">
        <v>717</v>
      </c>
      <c r="C469" s="370"/>
      <c r="D469" s="341" t="s">
        <v>638</v>
      </c>
      <c r="E469" s="341">
        <f>E470+E471+E472</f>
        <v>0</v>
      </c>
      <c r="F469" s="341">
        <f>F470+F471+F472</f>
        <v>0</v>
      </c>
      <c r="G469" s="341">
        <f>G470+G471+G472</f>
        <v>0</v>
      </c>
      <c r="H469" s="341">
        <f>H470+H471+H472</f>
        <v>0</v>
      </c>
      <c r="I469" s="341">
        <f>I470+I471+I472</f>
        <v>0</v>
      </c>
      <c r="J469" s="392">
        <f t="shared" si="29"/>
        <v>0</v>
      </c>
    </row>
    <row r="470" spans="1:10" ht="12.75">
      <c r="A470" s="356"/>
      <c r="B470" s="356"/>
      <c r="C470" s="346" t="s">
        <v>1736</v>
      </c>
      <c r="D470" s="347" t="s">
        <v>1737</v>
      </c>
      <c r="E470" s="341"/>
      <c r="F470" s="341"/>
      <c r="G470" s="341"/>
      <c r="H470" s="341"/>
      <c r="I470" s="341"/>
      <c r="J470" s="392">
        <f t="shared" si="29"/>
        <v>0</v>
      </c>
    </row>
    <row r="471" spans="1:10" ht="12.75">
      <c r="A471" s="356"/>
      <c r="B471" s="356"/>
      <c r="C471" s="346" t="s">
        <v>718</v>
      </c>
      <c r="D471" s="347" t="s">
        <v>719</v>
      </c>
      <c r="E471" s="341"/>
      <c r="F471" s="341"/>
      <c r="G471" s="341"/>
      <c r="H471" s="341"/>
      <c r="I471" s="341"/>
      <c r="J471" s="392">
        <f t="shared" si="29"/>
        <v>0</v>
      </c>
    </row>
    <row r="472" spans="1:10" ht="12.75">
      <c r="A472" s="356"/>
      <c r="B472" s="356"/>
      <c r="C472" s="356" t="s">
        <v>1342</v>
      </c>
      <c r="D472" s="406" t="s">
        <v>1343</v>
      </c>
      <c r="E472" s="341"/>
      <c r="F472" s="341"/>
      <c r="G472" s="341"/>
      <c r="H472" s="341"/>
      <c r="I472" s="341"/>
      <c r="J472" s="392">
        <f t="shared" si="29"/>
        <v>0</v>
      </c>
    </row>
    <row r="473" spans="1:10" ht="12.75">
      <c r="A473" s="367"/>
      <c r="B473" s="367"/>
      <c r="C473" s="367"/>
      <c r="D473" s="341"/>
      <c r="E473" s="341"/>
      <c r="F473" s="341"/>
      <c r="G473" s="341"/>
      <c r="H473" s="341"/>
      <c r="I473" s="341"/>
      <c r="J473" s="392">
        <f t="shared" si="29"/>
        <v>0</v>
      </c>
    </row>
    <row r="474" spans="1:10" ht="12.75">
      <c r="A474" s="353" t="s">
        <v>1651</v>
      </c>
      <c r="B474" s="368"/>
      <c r="C474" s="370"/>
      <c r="D474" s="350" t="s">
        <v>1719</v>
      </c>
      <c r="E474" s="341">
        <f>E476+E480+E482</f>
        <v>5355</v>
      </c>
      <c r="F474" s="341">
        <f>F476+F480+F482</f>
        <v>0</v>
      </c>
      <c r="G474" s="341">
        <f>G476+G480+G482</f>
        <v>5355</v>
      </c>
      <c r="H474" s="341">
        <f>H476+H480+H482</f>
        <v>0</v>
      </c>
      <c r="I474" s="341">
        <f>I476+I480+I482</f>
        <v>0</v>
      </c>
      <c r="J474" s="392">
        <f t="shared" si="29"/>
        <v>0</v>
      </c>
    </row>
    <row r="475" spans="1:10" ht="12.75">
      <c r="A475" s="344" t="s">
        <v>750</v>
      </c>
      <c r="B475" s="344"/>
      <c r="C475" s="344"/>
      <c r="D475" s="341"/>
      <c r="E475" s="341"/>
      <c r="F475" s="341"/>
      <c r="G475" s="341"/>
      <c r="H475" s="341"/>
      <c r="I475" s="341"/>
      <c r="J475" s="392">
        <f t="shared" si="29"/>
        <v>0</v>
      </c>
    </row>
    <row r="476" spans="1:10" ht="12.75">
      <c r="A476" s="356"/>
      <c r="B476" s="346" t="s">
        <v>1690</v>
      </c>
      <c r="C476" s="353"/>
      <c r="D476" s="341" t="s">
        <v>266</v>
      </c>
      <c r="E476" s="341">
        <f>E477+E478+E479</f>
        <v>5355</v>
      </c>
      <c r="F476" s="341">
        <f>F477+F478+F479</f>
        <v>0</v>
      </c>
      <c r="G476" s="341">
        <f>G477+G478+G479</f>
        <v>5355</v>
      </c>
      <c r="H476" s="341">
        <f>H477+H478+H479</f>
        <v>0</v>
      </c>
      <c r="I476" s="341">
        <f>I477+I478+I479</f>
        <v>0</v>
      </c>
      <c r="J476" s="392">
        <f t="shared" si="29"/>
        <v>0</v>
      </c>
    </row>
    <row r="477" spans="1:10" ht="12.75">
      <c r="A477" s="356"/>
      <c r="B477" s="346"/>
      <c r="C477" s="356" t="s">
        <v>1344</v>
      </c>
      <c r="D477" s="406" t="s">
        <v>1347</v>
      </c>
      <c r="E477" s="341"/>
      <c r="F477" s="341"/>
      <c r="G477" s="341"/>
      <c r="H477" s="341"/>
      <c r="I477" s="341"/>
      <c r="J477" s="392">
        <f t="shared" si="29"/>
        <v>0</v>
      </c>
    </row>
    <row r="478" spans="1:10" ht="12.75">
      <c r="A478" s="356"/>
      <c r="B478" s="346"/>
      <c r="C478" s="356" t="s">
        <v>1345</v>
      </c>
      <c r="D478" s="406" t="s">
        <v>388</v>
      </c>
      <c r="E478" s="341"/>
      <c r="F478" s="341"/>
      <c r="G478" s="341"/>
      <c r="H478" s="341"/>
      <c r="I478" s="341"/>
      <c r="J478" s="392">
        <f t="shared" si="29"/>
        <v>0</v>
      </c>
    </row>
    <row r="479" spans="1:10" ht="12.75">
      <c r="A479" s="356"/>
      <c r="B479" s="346"/>
      <c r="C479" s="346" t="s">
        <v>1346</v>
      </c>
      <c r="D479" s="406" t="s">
        <v>1658</v>
      </c>
      <c r="E479" s="341">
        <v>5355</v>
      </c>
      <c r="F479" s="341"/>
      <c r="G479" s="341">
        <f>E479</f>
        <v>5355</v>
      </c>
      <c r="H479" s="341"/>
      <c r="I479" s="341"/>
      <c r="J479" s="392">
        <f t="shared" si="29"/>
        <v>0</v>
      </c>
    </row>
    <row r="480" spans="1:10" ht="12.75">
      <c r="A480" s="356"/>
      <c r="B480" s="346" t="s">
        <v>1652</v>
      </c>
      <c r="C480" s="346"/>
      <c r="D480" s="341" t="s">
        <v>1943</v>
      </c>
      <c r="E480" s="341">
        <f>E481</f>
        <v>0</v>
      </c>
      <c r="F480" s="341">
        <f>F481</f>
        <v>0</v>
      </c>
      <c r="G480" s="341">
        <f>G481</f>
        <v>0</v>
      </c>
      <c r="H480" s="341">
        <f>H481</f>
        <v>0</v>
      </c>
      <c r="I480" s="341">
        <f>I481</f>
        <v>0</v>
      </c>
      <c r="J480" s="392">
        <f t="shared" si="29"/>
        <v>0</v>
      </c>
    </row>
    <row r="481" spans="1:10" ht="12.75">
      <c r="A481" s="356"/>
      <c r="B481" s="346"/>
      <c r="C481" s="346" t="s">
        <v>377</v>
      </c>
      <c r="D481" s="347" t="s">
        <v>378</v>
      </c>
      <c r="E481" s="341"/>
      <c r="F481" s="341"/>
      <c r="G481" s="341"/>
      <c r="H481" s="341"/>
      <c r="I481" s="341"/>
      <c r="J481" s="392">
        <f t="shared" si="29"/>
        <v>0</v>
      </c>
    </row>
    <row r="482" spans="1:10" ht="12.75">
      <c r="A482" s="374"/>
      <c r="B482" s="346" t="s">
        <v>1326</v>
      </c>
      <c r="C482" s="367"/>
      <c r="D482" s="341" t="s">
        <v>1723</v>
      </c>
      <c r="E482" s="341"/>
      <c r="F482" s="341"/>
      <c r="G482" s="341"/>
      <c r="H482" s="341"/>
      <c r="I482" s="341"/>
      <c r="J482" s="392">
        <f t="shared" si="29"/>
        <v>0</v>
      </c>
    </row>
    <row r="483" spans="1:10" ht="15.75" customHeight="1">
      <c r="A483" s="367"/>
      <c r="B483" s="367"/>
      <c r="C483" s="367"/>
      <c r="D483" s="341"/>
      <c r="E483" s="341"/>
      <c r="F483" s="341"/>
      <c r="G483" s="341"/>
      <c r="H483" s="341"/>
      <c r="I483" s="341"/>
      <c r="J483" s="392">
        <f t="shared" si="29"/>
        <v>0</v>
      </c>
    </row>
    <row r="484" spans="1:10" ht="12.75" customHeight="1">
      <c r="A484" s="353" t="s">
        <v>1691</v>
      </c>
      <c r="B484" s="368"/>
      <c r="C484" s="356"/>
      <c r="D484" s="350" t="s">
        <v>748</v>
      </c>
      <c r="E484" s="341">
        <f>E486+E487+E488+E489+E490</f>
        <v>0</v>
      </c>
      <c r="F484" s="341">
        <f>F486+F487+F488+F489+F490</f>
        <v>0</v>
      </c>
      <c r="G484" s="341">
        <f>G486+G487+G488+G489+G490</f>
        <v>0</v>
      </c>
      <c r="H484" s="341">
        <f>H486+H487+H488+H489+H490</f>
        <v>0</v>
      </c>
      <c r="I484" s="341">
        <f>I486+I487+I488+I489+I490</f>
        <v>0</v>
      </c>
      <c r="J484" s="392">
        <f t="shared" si="29"/>
        <v>0</v>
      </c>
    </row>
    <row r="485" spans="1:10" ht="12.75">
      <c r="A485" s="344" t="s">
        <v>750</v>
      </c>
      <c r="B485" s="344"/>
      <c r="C485" s="344"/>
      <c r="D485" s="341"/>
      <c r="E485" s="341"/>
      <c r="F485" s="341"/>
      <c r="G485" s="341"/>
      <c r="H485" s="341"/>
      <c r="I485" s="341"/>
      <c r="J485" s="392">
        <f t="shared" si="29"/>
        <v>0</v>
      </c>
    </row>
    <row r="486" spans="1:10" ht="12.75" customHeight="1">
      <c r="A486" s="353"/>
      <c r="B486" s="1010" t="s">
        <v>279</v>
      </c>
      <c r="C486" s="1010"/>
      <c r="D486" s="341" t="s">
        <v>1051</v>
      </c>
      <c r="E486" s="341"/>
      <c r="F486" s="343"/>
      <c r="G486" s="343"/>
      <c r="H486" s="343"/>
      <c r="I486" s="343"/>
      <c r="J486" s="392">
        <f t="shared" si="29"/>
        <v>0</v>
      </c>
    </row>
    <row r="487" spans="1:10" ht="12.75">
      <c r="A487" s="375"/>
      <c r="B487" s="346" t="s">
        <v>1791</v>
      </c>
      <c r="C487" s="356"/>
      <c r="D487" s="341" t="s">
        <v>652</v>
      </c>
      <c r="E487" s="341"/>
      <c r="F487" s="343"/>
      <c r="G487" s="343"/>
      <c r="H487" s="343"/>
      <c r="I487" s="343"/>
      <c r="J487" s="392">
        <f t="shared" si="29"/>
        <v>0</v>
      </c>
    </row>
    <row r="488" spans="1:10" ht="12.75">
      <c r="A488" s="353"/>
      <c r="B488" s="346" t="s">
        <v>1929</v>
      </c>
      <c r="C488" s="356"/>
      <c r="D488" s="341" t="s">
        <v>653</v>
      </c>
      <c r="E488" s="341"/>
      <c r="F488" s="343"/>
      <c r="G488" s="343"/>
      <c r="H488" s="343"/>
      <c r="I488" s="343"/>
      <c r="J488" s="392">
        <f t="shared" si="29"/>
        <v>0</v>
      </c>
    </row>
    <row r="489" spans="1:10" ht="12.75">
      <c r="A489" s="353"/>
      <c r="B489" s="346" t="s">
        <v>280</v>
      </c>
      <c r="C489" s="356"/>
      <c r="D489" s="341" t="s">
        <v>654</v>
      </c>
      <c r="E489" s="341"/>
      <c r="F489" s="343"/>
      <c r="G489" s="343"/>
      <c r="H489" s="343"/>
      <c r="I489" s="343"/>
      <c r="J489" s="392">
        <f t="shared" si="29"/>
        <v>0</v>
      </c>
    </row>
    <row r="490" spans="1:10" ht="12.75">
      <c r="A490" s="353"/>
      <c r="B490" s="356" t="s">
        <v>278</v>
      </c>
      <c r="C490" s="356"/>
      <c r="D490" s="341" t="s">
        <v>1724</v>
      </c>
      <c r="E490" s="341"/>
      <c r="F490" s="343"/>
      <c r="G490" s="343"/>
      <c r="H490" s="343"/>
      <c r="I490" s="343"/>
      <c r="J490" s="392">
        <f t="shared" si="29"/>
        <v>0</v>
      </c>
    </row>
    <row r="491" spans="1:10" ht="12.75">
      <c r="A491" s="367"/>
      <c r="B491" s="367"/>
      <c r="C491" s="367"/>
      <c r="D491" s="341"/>
      <c r="E491" s="341"/>
      <c r="F491" s="343"/>
      <c r="G491" s="343"/>
      <c r="H491" s="343"/>
      <c r="I491" s="343"/>
      <c r="J491" s="392">
        <f t="shared" si="29"/>
        <v>0</v>
      </c>
    </row>
    <row r="492" spans="1:10" ht="12.75">
      <c r="A492" s="376" t="s">
        <v>1653</v>
      </c>
      <c r="B492" s="376"/>
      <c r="C492" s="376"/>
      <c r="D492" s="350" t="s">
        <v>1738</v>
      </c>
      <c r="E492" s="341"/>
      <c r="F492" s="343"/>
      <c r="G492" s="343"/>
      <c r="H492" s="343"/>
      <c r="I492" s="343"/>
      <c r="J492" s="392">
        <f t="shared" si="29"/>
        <v>0</v>
      </c>
    </row>
    <row r="493" spans="1:10" ht="12.75">
      <c r="A493" s="342" t="s">
        <v>639</v>
      </c>
      <c r="B493" s="342"/>
      <c r="C493" s="342"/>
      <c r="D493" s="341" t="s">
        <v>1739</v>
      </c>
      <c r="E493" s="341"/>
      <c r="F493" s="343"/>
      <c r="G493" s="343"/>
      <c r="H493" s="343"/>
      <c r="I493" s="343"/>
      <c r="J493" s="392">
        <f t="shared" si="29"/>
        <v>0</v>
      </c>
    </row>
    <row r="494" spans="1:10" ht="12.75">
      <c r="A494" s="342" t="s">
        <v>1654</v>
      </c>
      <c r="B494" s="342"/>
      <c r="C494" s="342"/>
      <c r="D494" s="341" t="s">
        <v>645</v>
      </c>
      <c r="E494" s="341"/>
      <c r="F494" s="343"/>
      <c r="G494" s="343"/>
      <c r="H494" s="343"/>
      <c r="I494" s="343"/>
      <c r="J494" s="392">
        <f t="shared" si="29"/>
        <v>0</v>
      </c>
    </row>
    <row r="495" spans="1:10" ht="14.25">
      <c r="A495" s="391" t="s">
        <v>389</v>
      </c>
      <c r="B495" s="391"/>
      <c r="C495" s="391"/>
      <c r="D495" s="341" t="s">
        <v>93</v>
      </c>
      <c r="E495" s="341"/>
      <c r="F495" s="343"/>
      <c r="G495" s="343"/>
      <c r="H495" s="343"/>
      <c r="I495" s="343"/>
      <c r="J495" s="392">
        <f t="shared" si="29"/>
        <v>0</v>
      </c>
    </row>
    <row r="496" spans="1:10" ht="12.75">
      <c r="A496" s="353"/>
      <c r="B496" s="356"/>
      <c r="C496" s="356"/>
      <c r="D496" s="341"/>
      <c r="E496" s="341"/>
      <c r="F496" s="343"/>
      <c r="G496" s="343"/>
      <c r="H496" s="343"/>
      <c r="I496" s="343"/>
      <c r="J496" s="392">
        <f t="shared" si="29"/>
        <v>0</v>
      </c>
    </row>
    <row r="497" spans="1:10" ht="12.75" customHeight="1">
      <c r="A497" s="391"/>
      <c r="B497" s="371"/>
      <c r="C497" s="385"/>
      <c r="D497" s="341"/>
      <c r="E497" s="341"/>
      <c r="F497" s="385"/>
      <c r="G497" s="385"/>
      <c r="H497" s="385"/>
      <c r="I497" s="385"/>
      <c r="J497" s="392">
        <f t="shared" si="29"/>
        <v>0</v>
      </c>
    </row>
    <row r="498" spans="1:10" ht="12.75">
      <c r="A498" s="391"/>
      <c r="B498" s="371"/>
      <c r="C498" s="385"/>
      <c r="D498" s="341"/>
      <c r="E498" s="341"/>
      <c r="F498" s="385"/>
      <c r="G498" s="385"/>
      <c r="H498" s="385"/>
      <c r="I498" s="385"/>
      <c r="J498" s="392">
        <f t="shared" si="29"/>
        <v>0</v>
      </c>
    </row>
    <row r="499" spans="1:10" ht="14.25">
      <c r="A499" s="391"/>
      <c r="B499" s="386" t="s">
        <v>390</v>
      </c>
      <c r="C499" s="385"/>
      <c r="D499" s="341"/>
      <c r="E499" s="341"/>
      <c r="F499" s="385"/>
      <c r="G499" s="385"/>
      <c r="H499" s="385"/>
      <c r="I499" s="385"/>
      <c r="J499" s="392">
        <f t="shared" si="29"/>
        <v>0</v>
      </c>
    </row>
    <row r="500" spans="1:10" ht="38.25">
      <c r="A500" s="387"/>
      <c r="B500" s="388" t="s">
        <v>1693</v>
      </c>
      <c r="C500" s="389" t="s">
        <v>1054</v>
      </c>
      <c r="D500" s="390"/>
      <c r="E500" s="407"/>
      <c r="F500" s="391"/>
      <c r="G500" s="391"/>
      <c r="H500" s="391"/>
      <c r="I500" s="391"/>
      <c r="J500" s="392">
        <f t="shared" si="29"/>
        <v>0</v>
      </c>
    </row>
    <row r="501" spans="1:10" ht="12.75">
      <c r="A501" s="343"/>
      <c r="B501" s="343"/>
      <c r="C501" s="408"/>
      <c r="D501" s="341"/>
      <c r="E501" s="1011" t="s">
        <v>188</v>
      </c>
      <c r="F501" s="1011"/>
      <c r="G501" s="1011"/>
      <c r="H501" s="1011"/>
      <c r="I501" s="1011"/>
      <c r="J501" s="1011"/>
    </row>
    <row r="502" spans="1:3" ht="12.75">
      <c r="A502" s="8"/>
      <c r="B502" s="8"/>
      <c r="C502" s="8"/>
    </row>
  </sheetData>
  <sheetProtection/>
  <mergeCells count="54">
    <mergeCell ref="C4:I4"/>
    <mergeCell ref="C5:I5"/>
    <mergeCell ref="A7:C8"/>
    <mergeCell ref="D7:D8"/>
    <mergeCell ref="E7:F7"/>
    <mergeCell ref="G7:J7"/>
    <mergeCell ref="A45:C45"/>
    <mergeCell ref="B65:C65"/>
    <mergeCell ref="A11:C11"/>
    <mergeCell ref="A17:C17"/>
    <mergeCell ref="B20:C20"/>
    <mergeCell ref="B21:C21"/>
    <mergeCell ref="A27:C27"/>
    <mergeCell ref="B29:C29"/>
    <mergeCell ref="B30:C30"/>
    <mergeCell ref="B31:C31"/>
    <mergeCell ref="A33:C33"/>
    <mergeCell ref="A38:C38"/>
    <mergeCell ref="A183:C183"/>
    <mergeCell ref="B193:C193"/>
    <mergeCell ref="B74:C74"/>
    <mergeCell ref="A91:C91"/>
    <mergeCell ref="A105:C105"/>
    <mergeCell ref="A106:C106"/>
    <mergeCell ref="A126:C126"/>
    <mergeCell ref="B129:C129"/>
    <mergeCell ref="B246:C246"/>
    <mergeCell ref="A263:C263"/>
    <mergeCell ref="A199:C199"/>
    <mergeCell ref="B201:C201"/>
    <mergeCell ref="B202:C202"/>
    <mergeCell ref="B203:C203"/>
    <mergeCell ref="A205:C205"/>
    <mergeCell ref="A217:C217"/>
    <mergeCell ref="B160:C160"/>
    <mergeCell ref="B178:I178"/>
    <mergeCell ref="B179:I179"/>
    <mergeCell ref="A181:C181"/>
    <mergeCell ref="A342:C342"/>
    <mergeCell ref="A344:C344"/>
    <mergeCell ref="B301:C301"/>
    <mergeCell ref="B332:C332"/>
    <mergeCell ref="A277:C277"/>
    <mergeCell ref="A298:C298"/>
    <mergeCell ref="A452:C452"/>
    <mergeCell ref="B455:C455"/>
    <mergeCell ref="B486:C486"/>
    <mergeCell ref="E501:J501"/>
    <mergeCell ref="B354:C354"/>
    <mergeCell ref="A359:C359"/>
    <mergeCell ref="A371:C371"/>
    <mergeCell ref="B400:C400"/>
    <mergeCell ref="A417:C417"/>
    <mergeCell ref="A431:C431"/>
  </mergeCells>
  <printOptions/>
  <pageMargins left="0.7086614173228347" right="0.7086614173228347" top="0.31" bottom="0.17" header="0.31496062992125984" footer="0.17"/>
  <pageSetup horizontalDpi="600" verticalDpi="600" orientation="landscape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7"/>
  <sheetViews>
    <sheetView view="pageBreakPreview" zoomScale="75" zoomScaleSheetLayoutView="75" zoomScalePageLayoutView="0" workbookViewId="0" topLeftCell="H1">
      <selection activeCell="C17" sqref="C17"/>
    </sheetView>
  </sheetViews>
  <sheetFormatPr defaultColWidth="9.140625" defaultRowHeight="12.75"/>
  <cols>
    <col min="1" max="1" width="15.140625" style="668" customWidth="1"/>
    <col min="2" max="2" width="13.57421875" style="668" customWidth="1"/>
    <col min="3" max="3" width="90.57421875" style="668" customWidth="1"/>
    <col min="4" max="4" width="20.7109375" style="668" customWidth="1"/>
    <col min="5" max="5" width="27.00390625" style="668" customWidth="1"/>
    <col min="6" max="6" width="22.00390625" style="668" customWidth="1"/>
    <col min="7" max="7" width="21.8515625" style="668" customWidth="1"/>
    <col min="8" max="8" width="20.7109375" style="668" customWidth="1"/>
    <col min="9" max="9" width="24.421875" style="668" customWidth="1"/>
    <col min="10" max="10" width="11.140625" style="667" customWidth="1"/>
    <col min="11" max="11" width="9.140625" style="667" customWidth="1"/>
    <col min="12" max="16" width="9.140625" style="668" customWidth="1"/>
    <col min="17" max="17" width="10.8515625" style="668" customWidth="1"/>
    <col min="18" max="23" width="9.140625" style="668" customWidth="1"/>
    <col min="24" max="24" width="10.00390625" style="667" customWidth="1"/>
    <col min="25" max="28" width="9.140625" style="668" customWidth="1"/>
    <col min="29" max="16384" width="9.140625" style="668" customWidth="1"/>
  </cols>
  <sheetData>
    <row r="1" spans="1:9" ht="15.75">
      <c r="A1" s="335" t="s">
        <v>207</v>
      </c>
      <c r="B1" s="335"/>
      <c r="C1" s="335"/>
      <c r="D1" s="336"/>
      <c r="E1" s="786"/>
      <c r="F1" s="786"/>
      <c r="G1" s="786"/>
      <c r="H1" s="786"/>
      <c r="I1" s="786"/>
    </row>
    <row r="2" spans="1:9" ht="15.75">
      <c r="A2" s="2" t="s">
        <v>208</v>
      </c>
      <c r="B2" s="2"/>
      <c r="C2" s="2"/>
      <c r="D2" s="336"/>
      <c r="E2" s="786"/>
      <c r="F2" s="786"/>
      <c r="G2" s="786"/>
      <c r="H2" s="786"/>
      <c r="I2" s="786"/>
    </row>
    <row r="3" spans="1:9" ht="15.75">
      <c r="A3" s="335" t="s">
        <v>1858</v>
      </c>
      <c r="B3" s="669" t="s">
        <v>1859</v>
      </c>
      <c r="C3" s="114"/>
      <c r="D3" s="336"/>
      <c r="E3" s="786"/>
      <c r="F3" s="786"/>
      <c r="G3" s="786"/>
      <c r="H3" s="786"/>
      <c r="I3" s="786"/>
    </row>
    <row r="4" spans="1:9" ht="15.75">
      <c r="A4" s="1080" t="s">
        <v>1370</v>
      </c>
      <c r="B4" s="1080"/>
      <c r="C4" s="1080"/>
      <c r="D4" s="1080"/>
      <c r="E4" s="1080"/>
      <c r="F4" s="1080"/>
      <c r="G4" s="1080"/>
      <c r="H4" s="1080"/>
      <c r="I4" s="1080"/>
    </row>
    <row r="5" spans="1:9" ht="15.75">
      <c r="A5" s="1080" t="s">
        <v>209</v>
      </c>
      <c r="B5" s="1080"/>
      <c r="C5" s="1080"/>
      <c r="D5" s="1080"/>
      <c r="E5" s="1080"/>
      <c r="F5" s="1080"/>
      <c r="G5" s="1080"/>
      <c r="H5" s="1080"/>
      <c r="I5" s="1080"/>
    </row>
    <row r="6" spans="1:9" ht="15.75">
      <c r="A6" s="115"/>
      <c r="B6" s="115"/>
      <c r="C6" s="115"/>
      <c r="D6" s="336"/>
      <c r="E6" s="2"/>
      <c r="F6" s="2"/>
      <c r="G6" s="670"/>
      <c r="H6" s="338"/>
      <c r="I6" s="671" t="s">
        <v>1353</v>
      </c>
    </row>
    <row r="7" spans="1:28" ht="15.75">
      <c r="A7" s="1043" t="s">
        <v>1660</v>
      </c>
      <c r="B7" s="1044"/>
      <c r="C7" s="1045"/>
      <c r="D7" s="1049" t="s">
        <v>1860</v>
      </c>
      <c r="E7" s="1051" t="s">
        <v>1861</v>
      </c>
      <c r="F7" s="1058" t="s">
        <v>331</v>
      </c>
      <c r="G7" s="1058" t="s">
        <v>332</v>
      </c>
      <c r="H7" s="1058" t="s">
        <v>333</v>
      </c>
      <c r="I7" s="1062" t="s">
        <v>334</v>
      </c>
      <c r="J7" s="1039" t="s">
        <v>210</v>
      </c>
      <c r="K7" s="1039" t="s">
        <v>211</v>
      </c>
      <c r="L7" s="1037" t="s">
        <v>212</v>
      </c>
      <c r="M7" s="1037" t="s">
        <v>213</v>
      </c>
      <c r="N7" s="1037" t="s">
        <v>214</v>
      </c>
      <c r="O7" s="1037" t="s">
        <v>215</v>
      </c>
      <c r="P7" s="1037" t="s">
        <v>216</v>
      </c>
      <c r="Q7" s="1037" t="s">
        <v>217</v>
      </c>
      <c r="R7" s="1037" t="s">
        <v>218</v>
      </c>
      <c r="S7" s="1037" t="s">
        <v>219</v>
      </c>
      <c r="T7" s="1037" t="s">
        <v>220</v>
      </c>
      <c r="U7" s="1037" t="s">
        <v>221</v>
      </c>
      <c r="V7" s="1037" t="s">
        <v>222</v>
      </c>
      <c r="W7" s="1037" t="s">
        <v>223</v>
      </c>
      <c r="X7" s="1039" t="s">
        <v>224</v>
      </c>
      <c r="Y7" s="1037" t="s">
        <v>225</v>
      </c>
      <c r="Z7" s="1037" t="s">
        <v>226</v>
      </c>
      <c r="AA7" s="1037" t="s">
        <v>227</v>
      </c>
      <c r="AB7" s="1037" t="s">
        <v>228</v>
      </c>
    </row>
    <row r="8" spans="1:28" ht="15.75">
      <c r="A8" s="1046"/>
      <c r="B8" s="1047"/>
      <c r="C8" s="1048"/>
      <c r="D8" s="1050"/>
      <c r="E8" s="1052"/>
      <c r="F8" s="1059"/>
      <c r="G8" s="1059"/>
      <c r="H8" s="1059"/>
      <c r="I8" s="1063"/>
      <c r="J8" s="1040"/>
      <c r="K8" s="1040"/>
      <c r="L8" s="1038"/>
      <c r="M8" s="1038"/>
      <c r="N8" s="1038"/>
      <c r="O8" s="1038"/>
      <c r="P8" s="1038"/>
      <c r="Q8" s="1038"/>
      <c r="R8" s="1038"/>
      <c r="S8" s="1038"/>
      <c r="T8" s="1038"/>
      <c r="U8" s="1038"/>
      <c r="V8" s="1038"/>
      <c r="W8" s="1038"/>
      <c r="X8" s="1040"/>
      <c r="Y8" s="1038"/>
      <c r="Z8" s="1038"/>
      <c r="AA8" s="1038"/>
      <c r="AB8" s="1038"/>
    </row>
    <row r="9" spans="1:28" ht="15.75">
      <c r="A9" s="672" t="s">
        <v>1862</v>
      </c>
      <c r="B9" s="673"/>
      <c r="C9" s="674"/>
      <c r="D9" s="787" t="s">
        <v>651</v>
      </c>
      <c r="E9" s="788">
        <f>E10+E46+E50+E69</f>
        <v>20613.09</v>
      </c>
      <c r="F9" s="788">
        <f aca="true" t="shared" si="0" ref="F9:W9">F10+F46+F50+F69</f>
        <v>20613.09</v>
      </c>
      <c r="G9" s="788">
        <f t="shared" si="0"/>
        <v>0</v>
      </c>
      <c r="H9" s="788">
        <f t="shared" si="0"/>
        <v>0</v>
      </c>
      <c r="I9" s="788">
        <f>I10+I46+I50+I69</f>
        <v>0</v>
      </c>
      <c r="J9" s="676">
        <f t="shared" si="0"/>
        <v>17845.44</v>
      </c>
      <c r="K9" s="676">
        <f t="shared" si="0"/>
        <v>1259.3</v>
      </c>
      <c r="L9" s="675">
        <f t="shared" si="0"/>
        <v>260</v>
      </c>
      <c r="M9" s="675">
        <f t="shared" si="0"/>
        <v>12</v>
      </c>
      <c r="N9" s="675">
        <f t="shared" si="0"/>
        <v>100</v>
      </c>
      <c r="O9" s="675">
        <f t="shared" si="0"/>
        <v>115</v>
      </c>
      <c r="P9" s="675">
        <f t="shared" si="0"/>
        <v>213</v>
      </c>
      <c r="Q9" s="675">
        <f t="shared" si="0"/>
        <v>40</v>
      </c>
      <c r="R9" s="675">
        <f t="shared" si="0"/>
        <v>130</v>
      </c>
      <c r="S9" s="675">
        <f t="shared" si="0"/>
        <v>4.3</v>
      </c>
      <c r="T9" s="675">
        <f t="shared" si="0"/>
        <v>215</v>
      </c>
      <c r="U9" s="675">
        <f t="shared" si="0"/>
        <v>135</v>
      </c>
      <c r="V9" s="675">
        <f t="shared" si="0"/>
        <v>10</v>
      </c>
      <c r="W9" s="675">
        <f t="shared" si="0"/>
        <v>25</v>
      </c>
      <c r="X9" s="677">
        <f aca="true" t="shared" si="1" ref="X9:X72">Y9+Z9+AA9+AB9</f>
        <v>1508.35</v>
      </c>
      <c r="Y9" s="675">
        <f>Y10+Y46+Y50+Y69</f>
        <v>893</v>
      </c>
      <c r="Z9" s="675">
        <f>Z10+Z46+Z50+Z69</f>
        <v>201</v>
      </c>
      <c r="AA9" s="675">
        <f>AA10+AA46+AA50+AA69</f>
        <v>64.35</v>
      </c>
      <c r="AB9" s="675">
        <f>AB10+AB46+AB50+AB69</f>
        <v>350</v>
      </c>
    </row>
    <row r="10" spans="1:28" ht="15.75">
      <c r="A10" s="678" t="s">
        <v>1863</v>
      </c>
      <c r="B10" s="679"/>
      <c r="C10" s="680"/>
      <c r="D10" s="712" t="s">
        <v>1330</v>
      </c>
      <c r="E10" s="710">
        <f>E11+E15</f>
        <v>20013.09</v>
      </c>
      <c r="F10" s="710">
        <f aca="true" t="shared" si="2" ref="F10:W10">F11+F15</f>
        <v>20013.09</v>
      </c>
      <c r="G10" s="710">
        <f t="shared" si="2"/>
        <v>0</v>
      </c>
      <c r="H10" s="710">
        <f t="shared" si="2"/>
        <v>0</v>
      </c>
      <c r="I10" s="710">
        <f t="shared" si="2"/>
        <v>0</v>
      </c>
      <c r="J10" s="683">
        <f t="shared" si="2"/>
        <v>17245.44</v>
      </c>
      <c r="K10" s="683">
        <f t="shared" si="2"/>
        <v>1259.3</v>
      </c>
      <c r="L10" s="682">
        <f t="shared" si="2"/>
        <v>260</v>
      </c>
      <c r="M10" s="682">
        <f t="shared" si="2"/>
        <v>12</v>
      </c>
      <c r="N10" s="682">
        <f t="shared" si="2"/>
        <v>100</v>
      </c>
      <c r="O10" s="682">
        <f t="shared" si="2"/>
        <v>115</v>
      </c>
      <c r="P10" s="682">
        <f t="shared" si="2"/>
        <v>213</v>
      </c>
      <c r="Q10" s="682">
        <f t="shared" si="2"/>
        <v>40</v>
      </c>
      <c r="R10" s="682">
        <f t="shared" si="2"/>
        <v>130</v>
      </c>
      <c r="S10" s="682">
        <f t="shared" si="2"/>
        <v>4.3</v>
      </c>
      <c r="T10" s="682">
        <f t="shared" si="2"/>
        <v>215</v>
      </c>
      <c r="U10" s="682">
        <f t="shared" si="2"/>
        <v>135</v>
      </c>
      <c r="V10" s="682">
        <f t="shared" si="2"/>
        <v>10</v>
      </c>
      <c r="W10" s="682">
        <f t="shared" si="2"/>
        <v>25</v>
      </c>
      <c r="X10" s="683">
        <f t="shared" si="1"/>
        <v>1508.35</v>
      </c>
      <c r="Y10" s="682">
        <f>Y11+Y15</f>
        <v>893</v>
      </c>
      <c r="Z10" s="682">
        <f>Z11+Z15</f>
        <v>201</v>
      </c>
      <c r="AA10" s="682">
        <f>AA11+AA15</f>
        <v>64.35</v>
      </c>
      <c r="AB10" s="682">
        <f>AB11+AB15</f>
        <v>350</v>
      </c>
    </row>
    <row r="11" spans="1:28" ht="15.75">
      <c r="A11" s="678" t="s">
        <v>1864</v>
      </c>
      <c r="B11" s="679"/>
      <c r="C11" s="680"/>
      <c r="D11" s="712" t="s">
        <v>1331</v>
      </c>
      <c r="E11" s="710">
        <f>E12</f>
        <v>0</v>
      </c>
      <c r="F11" s="710">
        <f aca="true" t="shared" si="3" ref="F11:U13">F12</f>
        <v>0</v>
      </c>
      <c r="G11" s="710">
        <f t="shared" si="3"/>
        <v>0</v>
      </c>
      <c r="H11" s="710">
        <f t="shared" si="3"/>
        <v>0</v>
      </c>
      <c r="I11" s="710">
        <f>I12</f>
        <v>0</v>
      </c>
      <c r="J11" s="683">
        <f t="shared" si="3"/>
        <v>0</v>
      </c>
      <c r="K11" s="683">
        <f t="shared" si="3"/>
        <v>0</v>
      </c>
      <c r="L11" s="682">
        <f t="shared" si="3"/>
        <v>0</v>
      </c>
      <c r="M11" s="682">
        <f t="shared" si="3"/>
        <v>0</v>
      </c>
      <c r="N11" s="682">
        <f t="shared" si="3"/>
        <v>0</v>
      </c>
      <c r="O11" s="682">
        <f t="shared" si="3"/>
        <v>0</v>
      </c>
      <c r="P11" s="682">
        <f t="shared" si="3"/>
        <v>0</v>
      </c>
      <c r="Q11" s="682">
        <f t="shared" si="3"/>
        <v>0</v>
      </c>
      <c r="R11" s="682">
        <f t="shared" si="3"/>
        <v>0</v>
      </c>
      <c r="S11" s="682">
        <f t="shared" si="3"/>
        <v>0</v>
      </c>
      <c r="T11" s="682">
        <f t="shared" si="3"/>
        <v>0</v>
      </c>
      <c r="U11" s="682">
        <f t="shared" si="3"/>
        <v>0</v>
      </c>
      <c r="V11" s="682">
        <f aca="true" t="shared" si="4" ref="V11:W13">V12</f>
        <v>0</v>
      </c>
      <c r="W11" s="682">
        <f t="shared" si="4"/>
        <v>0</v>
      </c>
      <c r="X11" s="683">
        <f t="shared" si="1"/>
        <v>0</v>
      </c>
      <c r="Y11" s="682">
        <f aca="true" t="shared" si="5" ref="Y11:AB13">Y12</f>
        <v>0</v>
      </c>
      <c r="Z11" s="682">
        <f t="shared" si="5"/>
        <v>0</v>
      </c>
      <c r="AA11" s="682">
        <f t="shared" si="5"/>
        <v>0</v>
      </c>
      <c r="AB11" s="682">
        <f t="shared" si="5"/>
        <v>0</v>
      </c>
    </row>
    <row r="12" spans="1:28" ht="15.75">
      <c r="A12" s="678" t="s">
        <v>1865</v>
      </c>
      <c r="B12" s="679"/>
      <c r="C12" s="680"/>
      <c r="D12" s="709" t="s">
        <v>1663</v>
      </c>
      <c r="E12" s="710">
        <f>E13</f>
        <v>0</v>
      </c>
      <c r="F12" s="710">
        <f t="shared" si="3"/>
        <v>0</v>
      </c>
      <c r="G12" s="710">
        <f t="shared" si="3"/>
        <v>0</v>
      </c>
      <c r="H12" s="710">
        <f t="shared" si="3"/>
        <v>0</v>
      </c>
      <c r="I12" s="710">
        <f t="shared" si="3"/>
        <v>0</v>
      </c>
      <c r="J12" s="683">
        <f t="shared" si="3"/>
        <v>0</v>
      </c>
      <c r="K12" s="683">
        <f t="shared" si="3"/>
        <v>0</v>
      </c>
      <c r="L12" s="682">
        <f t="shared" si="3"/>
        <v>0</v>
      </c>
      <c r="M12" s="682">
        <f t="shared" si="3"/>
        <v>0</v>
      </c>
      <c r="N12" s="682">
        <f t="shared" si="3"/>
        <v>0</v>
      </c>
      <c r="O12" s="682">
        <f t="shared" si="3"/>
        <v>0</v>
      </c>
      <c r="P12" s="682">
        <f t="shared" si="3"/>
        <v>0</v>
      </c>
      <c r="Q12" s="682">
        <f t="shared" si="3"/>
        <v>0</v>
      </c>
      <c r="R12" s="682">
        <f t="shared" si="3"/>
        <v>0</v>
      </c>
      <c r="S12" s="682">
        <f t="shared" si="3"/>
        <v>0</v>
      </c>
      <c r="T12" s="682">
        <f t="shared" si="3"/>
        <v>0</v>
      </c>
      <c r="U12" s="682">
        <f t="shared" si="3"/>
        <v>0</v>
      </c>
      <c r="V12" s="682">
        <f t="shared" si="4"/>
        <v>0</v>
      </c>
      <c r="W12" s="682">
        <f t="shared" si="4"/>
        <v>0</v>
      </c>
      <c r="X12" s="683">
        <f t="shared" si="1"/>
        <v>0</v>
      </c>
      <c r="Y12" s="682">
        <f t="shared" si="5"/>
        <v>0</v>
      </c>
      <c r="Z12" s="682">
        <f t="shared" si="5"/>
        <v>0</v>
      </c>
      <c r="AA12" s="682">
        <f t="shared" si="5"/>
        <v>0</v>
      </c>
      <c r="AB12" s="682">
        <f t="shared" si="5"/>
        <v>0</v>
      </c>
    </row>
    <row r="13" spans="1:28" ht="15.75">
      <c r="A13" s="685" t="s">
        <v>1866</v>
      </c>
      <c r="B13" s="686"/>
      <c r="C13" s="686"/>
      <c r="D13" s="712" t="s">
        <v>1867</v>
      </c>
      <c r="E13" s="710">
        <f>E14</f>
        <v>0</v>
      </c>
      <c r="F13" s="710">
        <f t="shared" si="3"/>
        <v>0</v>
      </c>
      <c r="G13" s="710">
        <f t="shared" si="3"/>
        <v>0</v>
      </c>
      <c r="H13" s="710">
        <f t="shared" si="3"/>
        <v>0</v>
      </c>
      <c r="I13" s="710">
        <f t="shared" si="3"/>
        <v>0</v>
      </c>
      <c r="J13" s="683">
        <f t="shared" si="3"/>
        <v>0</v>
      </c>
      <c r="K13" s="683">
        <f t="shared" si="3"/>
        <v>0</v>
      </c>
      <c r="L13" s="682">
        <f t="shared" si="3"/>
        <v>0</v>
      </c>
      <c r="M13" s="682">
        <f t="shared" si="3"/>
        <v>0</v>
      </c>
      <c r="N13" s="682">
        <f t="shared" si="3"/>
        <v>0</v>
      </c>
      <c r="O13" s="682">
        <f t="shared" si="3"/>
        <v>0</v>
      </c>
      <c r="P13" s="682">
        <f t="shared" si="3"/>
        <v>0</v>
      </c>
      <c r="Q13" s="682">
        <f t="shared" si="3"/>
        <v>0</v>
      </c>
      <c r="R13" s="682">
        <f t="shared" si="3"/>
        <v>0</v>
      </c>
      <c r="S13" s="682">
        <f t="shared" si="3"/>
        <v>0</v>
      </c>
      <c r="T13" s="682">
        <f t="shared" si="3"/>
        <v>0</v>
      </c>
      <c r="U13" s="682">
        <f t="shared" si="3"/>
        <v>0</v>
      </c>
      <c r="V13" s="682">
        <f t="shared" si="4"/>
        <v>0</v>
      </c>
      <c r="W13" s="682">
        <f t="shared" si="4"/>
        <v>0</v>
      </c>
      <c r="X13" s="683">
        <f t="shared" si="1"/>
        <v>0</v>
      </c>
      <c r="Y13" s="682">
        <f t="shared" si="5"/>
        <v>0</v>
      </c>
      <c r="Z13" s="682">
        <f t="shared" si="5"/>
        <v>0</v>
      </c>
      <c r="AA13" s="682">
        <f t="shared" si="5"/>
        <v>0</v>
      </c>
      <c r="AB13" s="682">
        <f t="shared" si="5"/>
        <v>0</v>
      </c>
    </row>
    <row r="14" spans="1:28" ht="15.75">
      <c r="A14" s="678"/>
      <c r="B14" s="687" t="s">
        <v>809</v>
      </c>
      <c r="C14" s="688"/>
      <c r="D14" s="712" t="s">
        <v>1868</v>
      </c>
      <c r="E14" s="710">
        <f>J14+K14+X14</f>
        <v>0</v>
      </c>
      <c r="F14" s="710"/>
      <c r="G14" s="710"/>
      <c r="H14" s="710"/>
      <c r="I14" s="710">
        <f>E14-F14-G14-H14</f>
        <v>0</v>
      </c>
      <c r="J14" s="683"/>
      <c r="K14" s="683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3">
        <f t="shared" si="1"/>
        <v>0</v>
      </c>
      <c r="Y14" s="682"/>
      <c r="Z14" s="682"/>
      <c r="AA14" s="682"/>
      <c r="AB14" s="682"/>
    </row>
    <row r="15" spans="1:28" ht="15.75">
      <c r="A15" s="689" t="s">
        <v>1869</v>
      </c>
      <c r="B15" s="690"/>
      <c r="C15" s="691"/>
      <c r="D15" s="709" t="s">
        <v>1665</v>
      </c>
      <c r="E15" s="710">
        <f>E16+E21</f>
        <v>20013.09</v>
      </c>
      <c r="F15" s="710">
        <f aca="true" t="shared" si="6" ref="F15:W15">F16+F21</f>
        <v>20013.09</v>
      </c>
      <c r="G15" s="710">
        <f t="shared" si="6"/>
        <v>0</v>
      </c>
      <c r="H15" s="710">
        <f t="shared" si="6"/>
        <v>0</v>
      </c>
      <c r="I15" s="710">
        <f t="shared" si="6"/>
        <v>0</v>
      </c>
      <c r="J15" s="683">
        <f t="shared" si="6"/>
        <v>17245.44</v>
      </c>
      <c r="K15" s="683">
        <f t="shared" si="6"/>
        <v>1259.3</v>
      </c>
      <c r="L15" s="682">
        <f t="shared" si="6"/>
        <v>260</v>
      </c>
      <c r="M15" s="682">
        <f t="shared" si="6"/>
        <v>12</v>
      </c>
      <c r="N15" s="682">
        <f t="shared" si="6"/>
        <v>100</v>
      </c>
      <c r="O15" s="682">
        <f t="shared" si="6"/>
        <v>115</v>
      </c>
      <c r="P15" s="682">
        <f t="shared" si="6"/>
        <v>213</v>
      </c>
      <c r="Q15" s="682">
        <f t="shared" si="6"/>
        <v>40</v>
      </c>
      <c r="R15" s="682">
        <f t="shared" si="6"/>
        <v>130</v>
      </c>
      <c r="S15" s="682">
        <f t="shared" si="6"/>
        <v>4.3</v>
      </c>
      <c r="T15" s="682">
        <f t="shared" si="6"/>
        <v>215</v>
      </c>
      <c r="U15" s="682">
        <f t="shared" si="6"/>
        <v>135</v>
      </c>
      <c r="V15" s="682">
        <f t="shared" si="6"/>
        <v>10</v>
      </c>
      <c r="W15" s="682">
        <f t="shared" si="6"/>
        <v>25</v>
      </c>
      <c r="X15" s="683">
        <f t="shared" si="1"/>
        <v>1508.35</v>
      </c>
      <c r="Y15" s="682">
        <f>Y16+Y21</f>
        <v>893</v>
      </c>
      <c r="Z15" s="682">
        <f>Z16+Z21</f>
        <v>201</v>
      </c>
      <c r="AA15" s="682">
        <f>AA16+AA21</f>
        <v>64.35</v>
      </c>
      <c r="AB15" s="682">
        <f>AB16+AB21</f>
        <v>350</v>
      </c>
    </row>
    <row r="16" spans="1:28" ht="15.75">
      <c r="A16" s="685" t="s">
        <v>1870</v>
      </c>
      <c r="B16" s="692"/>
      <c r="C16" s="693"/>
      <c r="D16" s="709" t="s">
        <v>1666</v>
      </c>
      <c r="E16" s="710">
        <f>E17</f>
        <v>505.7</v>
      </c>
      <c r="F16" s="710">
        <f aca="true" t="shared" si="7" ref="F16:W16">F17</f>
        <v>505.7</v>
      </c>
      <c r="G16" s="710">
        <f t="shared" si="7"/>
        <v>0</v>
      </c>
      <c r="H16" s="710">
        <f t="shared" si="7"/>
        <v>0</v>
      </c>
      <c r="I16" s="710">
        <f>I17</f>
        <v>0</v>
      </c>
      <c r="J16" s="683">
        <f t="shared" si="7"/>
        <v>7.2</v>
      </c>
      <c r="K16" s="683">
        <f t="shared" si="7"/>
        <v>117.5</v>
      </c>
      <c r="L16" s="682">
        <f t="shared" si="7"/>
        <v>20</v>
      </c>
      <c r="M16" s="682">
        <f t="shared" si="7"/>
        <v>10</v>
      </c>
      <c r="N16" s="682">
        <f t="shared" si="7"/>
        <v>0</v>
      </c>
      <c r="O16" s="682">
        <f t="shared" si="7"/>
        <v>0</v>
      </c>
      <c r="P16" s="682">
        <f t="shared" si="7"/>
        <v>40</v>
      </c>
      <c r="Q16" s="682">
        <f t="shared" si="7"/>
        <v>10</v>
      </c>
      <c r="R16" s="682">
        <f t="shared" si="7"/>
        <v>0</v>
      </c>
      <c r="S16" s="682">
        <f t="shared" si="7"/>
        <v>2.5</v>
      </c>
      <c r="T16" s="682">
        <f t="shared" si="7"/>
        <v>0</v>
      </c>
      <c r="U16" s="682">
        <f t="shared" si="7"/>
        <v>0</v>
      </c>
      <c r="V16" s="682">
        <f t="shared" si="7"/>
        <v>10</v>
      </c>
      <c r="W16" s="682">
        <f t="shared" si="7"/>
        <v>25</v>
      </c>
      <c r="X16" s="683">
        <f t="shared" si="1"/>
        <v>381</v>
      </c>
      <c r="Y16" s="682">
        <f>Y17</f>
        <v>0</v>
      </c>
      <c r="Z16" s="682">
        <f>Z17</f>
        <v>72</v>
      </c>
      <c r="AA16" s="682">
        <f>AA17</f>
        <v>0</v>
      </c>
      <c r="AB16" s="682">
        <f>AB17</f>
        <v>309</v>
      </c>
    </row>
    <row r="17" spans="1:28" ht="15.75">
      <c r="A17" s="685" t="s">
        <v>1871</v>
      </c>
      <c r="B17" s="694"/>
      <c r="C17" s="693"/>
      <c r="D17" s="712" t="s">
        <v>1872</v>
      </c>
      <c r="E17" s="710">
        <f>E18+E19+E20</f>
        <v>505.7</v>
      </c>
      <c r="F17" s="710">
        <f aca="true" t="shared" si="8" ref="F17:W17">F18+F19+F20</f>
        <v>505.7</v>
      </c>
      <c r="G17" s="710">
        <f t="shared" si="8"/>
        <v>0</v>
      </c>
      <c r="H17" s="710">
        <f t="shared" si="8"/>
        <v>0</v>
      </c>
      <c r="I17" s="710">
        <f t="shared" si="8"/>
        <v>0</v>
      </c>
      <c r="J17" s="683">
        <f t="shared" si="8"/>
        <v>7.2</v>
      </c>
      <c r="K17" s="683">
        <f t="shared" si="8"/>
        <v>117.5</v>
      </c>
      <c r="L17" s="682">
        <f t="shared" si="8"/>
        <v>20</v>
      </c>
      <c r="M17" s="682">
        <f t="shared" si="8"/>
        <v>10</v>
      </c>
      <c r="N17" s="682">
        <f t="shared" si="8"/>
        <v>0</v>
      </c>
      <c r="O17" s="682">
        <f t="shared" si="8"/>
        <v>0</v>
      </c>
      <c r="P17" s="682">
        <f t="shared" si="8"/>
        <v>40</v>
      </c>
      <c r="Q17" s="682">
        <f t="shared" si="8"/>
        <v>10</v>
      </c>
      <c r="R17" s="682">
        <f t="shared" si="8"/>
        <v>0</v>
      </c>
      <c r="S17" s="682">
        <f t="shared" si="8"/>
        <v>2.5</v>
      </c>
      <c r="T17" s="682">
        <f t="shared" si="8"/>
        <v>0</v>
      </c>
      <c r="U17" s="682">
        <f t="shared" si="8"/>
        <v>0</v>
      </c>
      <c r="V17" s="682">
        <f t="shared" si="8"/>
        <v>10</v>
      </c>
      <c r="W17" s="682">
        <f t="shared" si="8"/>
        <v>25</v>
      </c>
      <c r="X17" s="683">
        <f t="shared" si="1"/>
        <v>381</v>
      </c>
      <c r="Y17" s="682">
        <f>Y18+Y19+Y20</f>
        <v>0</v>
      </c>
      <c r="Z17" s="682">
        <f>Z18+Z19+Z20</f>
        <v>72</v>
      </c>
      <c r="AA17" s="682">
        <f>AA18+AA19+AA20</f>
        <v>0</v>
      </c>
      <c r="AB17" s="682">
        <f>AB18+AB19+AB20</f>
        <v>309</v>
      </c>
    </row>
    <row r="18" spans="1:28" ht="15.75">
      <c r="A18" s="695"/>
      <c r="B18" s="687" t="s">
        <v>1748</v>
      </c>
      <c r="C18" s="688"/>
      <c r="D18" s="696" t="s">
        <v>1873</v>
      </c>
      <c r="E18" s="710">
        <f>J18+K18+X18</f>
        <v>505.7</v>
      </c>
      <c r="F18" s="710">
        <f>E18</f>
        <v>505.7</v>
      </c>
      <c r="G18" s="710"/>
      <c r="H18" s="710"/>
      <c r="I18" s="710">
        <f>E18-F18-G18-H18</f>
        <v>0</v>
      </c>
      <c r="J18" s="683">
        <v>7.2</v>
      </c>
      <c r="K18" s="683">
        <f>SUM(L18:W18)</f>
        <v>117.5</v>
      </c>
      <c r="L18" s="682">
        <v>20</v>
      </c>
      <c r="M18" s="682">
        <v>10</v>
      </c>
      <c r="N18" s="682"/>
      <c r="O18" s="682"/>
      <c r="P18" s="682">
        <v>40</v>
      </c>
      <c r="Q18" s="682">
        <v>10</v>
      </c>
      <c r="R18" s="682"/>
      <c r="S18" s="682">
        <v>2.5</v>
      </c>
      <c r="T18" s="682"/>
      <c r="U18" s="682"/>
      <c r="V18" s="682">
        <v>10</v>
      </c>
      <c r="W18" s="682">
        <v>25</v>
      </c>
      <c r="X18" s="683">
        <f t="shared" si="1"/>
        <v>381</v>
      </c>
      <c r="Y18" s="682"/>
      <c r="Z18" s="682">
        <v>72</v>
      </c>
      <c r="AA18" s="682"/>
      <c r="AB18" s="682">
        <v>309</v>
      </c>
    </row>
    <row r="19" spans="1:28" ht="15.75">
      <c r="A19" s="689"/>
      <c r="B19" s="687" t="s">
        <v>1874</v>
      </c>
      <c r="C19" s="688"/>
      <c r="D19" s="697" t="s">
        <v>1875</v>
      </c>
      <c r="E19" s="710">
        <f>J19+K19+X19</f>
        <v>0</v>
      </c>
      <c r="F19" s="710"/>
      <c r="G19" s="710"/>
      <c r="H19" s="710"/>
      <c r="I19" s="710">
        <f>E19-F19-G19-H19</f>
        <v>0</v>
      </c>
      <c r="J19" s="683"/>
      <c r="K19" s="683">
        <f>SUM(L19:W19)</f>
        <v>0</v>
      </c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3">
        <f t="shared" si="1"/>
        <v>0</v>
      </c>
      <c r="Y19" s="682"/>
      <c r="Z19" s="682"/>
      <c r="AA19" s="682"/>
      <c r="AB19" s="682"/>
    </row>
    <row r="20" spans="1:28" ht="15.75">
      <c r="A20" s="689"/>
      <c r="B20" s="687" t="s">
        <v>822</v>
      </c>
      <c r="C20" s="688"/>
      <c r="D20" s="697" t="s">
        <v>1876</v>
      </c>
      <c r="E20" s="710">
        <f>J20+K20+X20</f>
        <v>0</v>
      </c>
      <c r="F20" s="710"/>
      <c r="G20" s="710"/>
      <c r="H20" s="710"/>
      <c r="I20" s="710">
        <f>E20-F20-G20-H20</f>
        <v>0</v>
      </c>
      <c r="J20" s="683"/>
      <c r="K20" s="683">
        <f>SUM(L20:W20)</f>
        <v>0</v>
      </c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  <c r="W20" s="682"/>
      <c r="X20" s="683">
        <f t="shared" si="1"/>
        <v>0</v>
      </c>
      <c r="Y20" s="682"/>
      <c r="Z20" s="682"/>
      <c r="AA20" s="682"/>
      <c r="AB20" s="682"/>
    </row>
    <row r="21" spans="1:28" ht="15.75">
      <c r="A21" s="689" t="s">
        <v>1877</v>
      </c>
      <c r="B21" s="692"/>
      <c r="C21" s="691"/>
      <c r="D21" s="698" t="s">
        <v>1667</v>
      </c>
      <c r="E21" s="710">
        <f>E22+E35+E37+E39+E41</f>
        <v>19507.39</v>
      </c>
      <c r="F21" s="710">
        <f aca="true" t="shared" si="9" ref="F21:W21">F22+F35+F37+F39+F41</f>
        <v>19507.39</v>
      </c>
      <c r="G21" s="710">
        <f t="shared" si="9"/>
        <v>0</v>
      </c>
      <c r="H21" s="710">
        <f t="shared" si="9"/>
        <v>0</v>
      </c>
      <c r="I21" s="710">
        <f t="shared" si="9"/>
        <v>0</v>
      </c>
      <c r="J21" s="683">
        <f t="shared" si="9"/>
        <v>17238.239999999998</v>
      </c>
      <c r="K21" s="683">
        <f t="shared" si="9"/>
        <v>1141.8</v>
      </c>
      <c r="L21" s="682">
        <f t="shared" si="9"/>
        <v>240</v>
      </c>
      <c r="M21" s="682">
        <f t="shared" si="9"/>
        <v>2</v>
      </c>
      <c r="N21" s="682">
        <f t="shared" si="9"/>
        <v>100</v>
      </c>
      <c r="O21" s="682">
        <f t="shared" si="9"/>
        <v>115</v>
      </c>
      <c r="P21" s="682">
        <f t="shared" si="9"/>
        <v>173</v>
      </c>
      <c r="Q21" s="682">
        <f t="shared" si="9"/>
        <v>30</v>
      </c>
      <c r="R21" s="682">
        <f t="shared" si="9"/>
        <v>130</v>
      </c>
      <c r="S21" s="682">
        <f t="shared" si="9"/>
        <v>1.8</v>
      </c>
      <c r="T21" s="682">
        <f t="shared" si="9"/>
        <v>215</v>
      </c>
      <c r="U21" s="682">
        <f t="shared" si="9"/>
        <v>135</v>
      </c>
      <c r="V21" s="682">
        <f t="shared" si="9"/>
        <v>0</v>
      </c>
      <c r="W21" s="682">
        <f t="shared" si="9"/>
        <v>0</v>
      </c>
      <c r="X21" s="683">
        <f t="shared" si="1"/>
        <v>1127.35</v>
      </c>
      <c r="Y21" s="682">
        <f>Y22+Y35+Y37+Y39+Y41</f>
        <v>893</v>
      </c>
      <c r="Z21" s="682">
        <f>Z22+Z35+Z37+Z39+Z41</f>
        <v>129</v>
      </c>
      <c r="AA21" s="682">
        <f>AA22+AA35+AA37+AA39+AA41</f>
        <v>64.35</v>
      </c>
      <c r="AB21" s="682">
        <f>AB22+AB35+AB37+AB39+AB41</f>
        <v>41</v>
      </c>
    </row>
    <row r="22" spans="1:28" ht="15.75">
      <c r="A22" s="1066" t="s">
        <v>1878</v>
      </c>
      <c r="B22" s="1067"/>
      <c r="C22" s="1068"/>
      <c r="D22" s="699" t="s">
        <v>1879</v>
      </c>
      <c r="E22" s="710">
        <f>E23+E24+E25+E26+E27+E28+E29+E30+E31+E32+E33+E34</f>
        <v>18655.39</v>
      </c>
      <c r="F22" s="710">
        <f aca="true" t="shared" si="10" ref="F22:W22">F23+F24+F25+F26+F27+F28+F29+F30+F31+F32+F33+F34</f>
        <v>18655.39</v>
      </c>
      <c r="G22" s="710">
        <f t="shared" si="10"/>
        <v>0</v>
      </c>
      <c r="H22" s="710">
        <f t="shared" si="10"/>
        <v>0</v>
      </c>
      <c r="I22" s="710">
        <f t="shared" si="10"/>
        <v>0</v>
      </c>
      <c r="J22" s="683">
        <f t="shared" si="10"/>
        <v>17238.239999999998</v>
      </c>
      <c r="K22" s="683">
        <f t="shared" si="10"/>
        <v>418.8</v>
      </c>
      <c r="L22" s="682">
        <f t="shared" si="10"/>
        <v>235</v>
      </c>
      <c r="M22" s="682">
        <f t="shared" si="10"/>
        <v>2</v>
      </c>
      <c r="N22" s="682">
        <f t="shared" si="10"/>
        <v>0</v>
      </c>
      <c r="O22" s="682">
        <f t="shared" si="10"/>
        <v>0</v>
      </c>
      <c r="P22" s="682">
        <f t="shared" si="10"/>
        <v>170</v>
      </c>
      <c r="Q22" s="682">
        <f t="shared" si="10"/>
        <v>10</v>
      </c>
      <c r="R22" s="682">
        <f t="shared" si="10"/>
        <v>0</v>
      </c>
      <c r="S22" s="682">
        <f t="shared" si="10"/>
        <v>1.8</v>
      </c>
      <c r="T22" s="682">
        <f t="shared" si="10"/>
        <v>0</v>
      </c>
      <c r="U22" s="682">
        <f t="shared" si="10"/>
        <v>0</v>
      </c>
      <c r="V22" s="682">
        <f t="shared" si="10"/>
        <v>0</v>
      </c>
      <c r="W22" s="682">
        <f t="shared" si="10"/>
        <v>0</v>
      </c>
      <c r="X22" s="683">
        <f t="shared" si="1"/>
        <v>998.35</v>
      </c>
      <c r="Y22" s="682">
        <f>Y23+Y24+Y25+Y26+Y27+Y28+Y29+Y30+Y31+Y32+Y33+Y34</f>
        <v>893</v>
      </c>
      <c r="Z22" s="682">
        <f>Z23+Z24+Z25+Z26+Z27+Z28+Z29+Z30+Z31+Z32+Z33+Z34</f>
        <v>0</v>
      </c>
      <c r="AA22" s="682">
        <f>AA23+AA24+AA25+AA26+AA27+AA28+AA29+AA30+AA31+AA32+AA33+AA34</f>
        <v>64.35</v>
      </c>
      <c r="AB22" s="682">
        <f>AB23+AB24+AB25+AB26+AB27+AB28+AB29+AB30+AB31+AB32+AB33+AB34</f>
        <v>41</v>
      </c>
    </row>
    <row r="23" spans="1:28" ht="15.75">
      <c r="A23" s="695"/>
      <c r="B23" s="687" t="s">
        <v>1880</v>
      </c>
      <c r="C23" s="688"/>
      <c r="D23" s="712" t="s">
        <v>1881</v>
      </c>
      <c r="E23" s="710">
        <f aca="true" t="shared" si="11" ref="E23:E34">J23+K23+X23</f>
        <v>58.8</v>
      </c>
      <c r="F23" s="710">
        <f aca="true" t="shared" si="12" ref="F23:F34">E23</f>
        <v>58.8</v>
      </c>
      <c r="G23" s="710"/>
      <c r="H23" s="710"/>
      <c r="I23" s="710">
        <f aca="true" t="shared" si="13" ref="I23:I34">E23-F23-G23-H23</f>
        <v>0</v>
      </c>
      <c r="J23" s="683"/>
      <c r="K23" s="683">
        <f aca="true" t="shared" si="14" ref="K23:K34">SUM(L23:W23)</f>
        <v>58.8</v>
      </c>
      <c r="L23" s="682">
        <v>5</v>
      </c>
      <c r="M23" s="682">
        <v>2</v>
      </c>
      <c r="N23" s="682"/>
      <c r="O23" s="682"/>
      <c r="P23" s="682">
        <v>40</v>
      </c>
      <c r="Q23" s="682">
        <v>10</v>
      </c>
      <c r="R23" s="682"/>
      <c r="S23" s="682">
        <v>1.8</v>
      </c>
      <c r="T23" s="682"/>
      <c r="U23" s="682"/>
      <c r="V23" s="682"/>
      <c r="W23" s="682"/>
      <c r="X23" s="683">
        <f t="shared" si="1"/>
        <v>0</v>
      </c>
      <c r="Y23" s="682"/>
      <c r="Z23" s="682"/>
      <c r="AA23" s="682"/>
      <c r="AB23" s="682"/>
    </row>
    <row r="24" spans="1:28" ht="15.75">
      <c r="A24" s="695"/>
      <c r="B24" s="687" t="s">
        <v>1882</v>
      </c>
      <c r="C24" s="688"/>
      <c r="D24" s="712" t="s">
        <v>1883</v>
      </c>
      <c r="E24" s="710">
        <f t="shared" si="11"/>
        <v>1224.35</v>
      </c>
      <c r="F24" s="710">
        <f t="shared" si="12"/>
        <v>1224.35</v>
      </c>
      <c r="G24" s="710"/>
      <c r="H24" s="710"/>
      <c r="I24" s="710">
        <f t="shared" si="13"/>
        <v>0</v>
      </c>
      <c r="J24" s="683">
        <v>167</v>
      </c>
      <c r="K24" s="683">
        <f t="shared" si="14"/>
        <v>100</v>
      </c>
      <c r="L24" s="682">
        <v>100</v>
      </c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3">
        <f t="shared" si="1"/>
        <v>957.35</v>
      </c>
      <c r="Y24" s="682">
        <v>893</v>
      </c>
      <c r="Z24" s="682"/>
      <c r="AA24" s="682">
        <v>64.35</v>
      </c>
      <c r="AB24" s="682"/>
    </row>
    <row r="25" spans="1:28" ht="15.75">
      <c r="A25" s="695"/>
      <c r="B25" s="687" t="s">
        <v>1884</v>
      </c>
      <c r="C25" s="688"/>
      <c r="D25" s="712" t="s">
        <v>1885</v>
      </c>
      <c r="E25" s="710">
        <f t="shared" si="11"/>
        <v>0</v>
      </c>
      <c r="F25" s="710">
        <f t="shared" si="12"/>
        <v>0</v>
      </c>
      <c r="G25" s="710"/>
      <c r="H25" s="710"/>
      <c r="I25" s="710">
        <f t="shared" si="13"/>
        <v>0</v>
      </c>
      <c r="J25" s="683"/>
      <c r="K25" s="683">
        <f t="shared" si="14"/>
        <v>0</v>
      </c>
      <c r="L25" s="682"/>
      <c r="M25" s="682"/>
      <c r="N25" s="682"/>
      <c r="O25" s="682"/>
      <c r="P25" s="682"/>
      <c r="Q25" s="682"/>
      <c r="R25" s="682"/>
      <c r="S25" s="682"/>
      <c r="T25" s="682"/>
      <c r="U25" s="682"/>
      <c r="V25" s="682"/>
      <c r="W25" s="682"/>
      <c r="X25" s="683">
        <f t="shared" si="1"/>
        <v>0</v>
      </c>
      <c r="Y25" s="682"/>
      <c r="Z25" s="682"/>
      <c r="AA25" s="682"/>
      <c r="AB25" s="682"/>
    </row>
    <row r="26" spans="1:28" ht="15.75">
      <c r="A26" s="700"/>
      <c r="B26" s="687" t="s">
        <v>1768</v>
      </c>
      <c r="C26" s="688"/>
      <c r="D26" s="712" t="s">
        <v>1769</v>
      </c>
      <c r="E26" s="710">
        <f t="shared" si="11"/>
        <v>160</v>
      </c>
      <c r="F26" s="710">
        <f t="shared" si="12"/>
        <v>160</v>
      </c>
      <c r="G26" s="710"/>
      <c r="H26" s="710"/>
      <c r="I26" s="710">
        <f t="shared" si="13"/>
        <v>0</v>
      </c>
      <c r="J26" s="683"/>
      <c r="K26" s="683">
        <f t="shared" si="14"/>
        <v>160</v>
      </c>
      <c r="L26" s="682">
        <v>30</v>
      </c>
      <c r="M26" s="682"/>
      <c r="N26" s="682"/>
      <c r="O26" s="682"/>
      <c r="P26" s="682">
        <v>130</v>
      </c>
      <c r="Q26" s="682"/>
      <c r="R26" s="682"/>
      <c r="S26" s="682"/>
      <c r="T26" s="682"/>
      <c r="U26" s="682"/>
      <c r="V26" s="682"/>
      <c r="W26" s="682"/>
      <c r="X26" s="683">
        <f t="shared" si="1"/>
        <v>0</v>
      </c>
      <c r="Y26" s="682"/>
      <c r="Z26" s="682"/>
      <c r="AA26" s="682"/>
      <c r="AB26" s="682"/>
    </row>
    <row r="27" spans="1:28" ht="15.75">
      <c r="A27" s="701"/>
      <c r="B27" s="687" t="s">
        <v>1770</v>
      </c>
      <c r="C27" s="688"/>
      <c r="D27" s="712" t="s">
        <v>1771</v>
      </c>
      <c r="E27" s="710">
        <f t="shared" si="11"/>
        <v>41</v>
      </c>
      <c r="F27" s="710">
        <f t="shared" si="12"/>
        <v>41</v>
      </c>
      <c r="G27" s="710"/>
      <c r="H27" s="710"/>
      <c r="I27" s="710">
        <f t="shared" si="13"/>
        <v>0</v>
      </c>
      <c r="J27" s="683"/>
      <c r="K27" s="683">
        <f t="shared" si="14"/>
        <v>0</v>
      </c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2"/>
      <c r="W27" s="682"/>
      <c r="X27" s="683">
        <f t="shared" si="1"/>
        <v>41</v>
      </c>
      <c r="Y27" s="682"/>
      <c r="Z27" s="682"/>
      <c r="AA27" s="682"/>
      <c r="AB27" s="682">
        <v>41</v>
      </c>
    </row>
    <row r="28" spans="1:28" ht="15.75">
      <c r="A28" s="701"/>
      <c r="B28" s="687" t="s">
        <v>1772</v>
      </c>
      <c r="C28" s="688"/>
      <c r="D28" s="712" t="s">
        <v>1773</v>
      </c>
      <c r="E28" s="710">
        <f t="shared" si="11"/>
        <v>0</v>
      </c>
      <c r="F28" s="710">
        <f t="shared" si="12"/>
        <v>0</v>
      </c>
      <c r="G28" s="710"/>
      <c r="H28" s="710"/>
      <c r="I28" s="710">
        <f t="shared" si="13"/>
        <v>0</v>
      </c>
      <c r="J28" s="683"/>
      <c r="K28" s="683">
        <f t="shared" si="14"/>
        <v>0</v>
      </c>
      <c r="L28" s="682"/>
      <c r="M28" s="682"/>
      <c r="N28" s="682"/>
      <c r="O28" s="682"/>
      <c r="P28" s="682"/>
      <c r="Q28" s="682"/>
      <c r="R28" s="682"/>
      <c r="S28" s="682"/>
      <c r="T28" s="682"/>
      <c r="U28" s="682"/>
      <c r="V28" s="682"/>
      <c r="W28" s="682"/>
      <c r="X28" s="683">
        <f t="shared" si="1"/>
        <v>0</v>
      </c>
      <c r="Y28" s="682"/>
      <c r="Z28" s="682"/>
      <c r="AA28" s="682"/>
      <c r="AB28" s="682"/>
    </row>
    <row r="29" spans="1:28" ht="15.75">
      <c r="A29" s="701"/>
      <c r="B29" s="687" t="s">
        <v>832</v>
      </c>
      <c r="C29" s="688"/>
      <c r="D29" s="712" t="s">
        <v>833</v>
      </c>
      <c r="E29" s="710">
        <f t="shared" si="11"/>
        <v>0</v>
      </c>
      <c r="F29" s="710">
        <f t="shared" si="12"/>
        <v>0</v>
      </c>
      <c r="G29" s="710"/>
      <c r="H29" s="710"/>
      <c r="I29" s="710">
        <f t="shared" si="13"/>
        <v>0</v>
      </c>
      <c r="J29" s="683"/>
      <c r="K29" s="683">
        <f t="shared" si="14"/>
        <v>0</v>
      </c>
      <c r="L29" s="682"/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2"/>
      <c r="X29" s="683">
        <f t="shared" si="1"/>
        <v>0</v>
      </c>
      <c r="Y29" s="682"/>
      <c r="Z29" s="682"/>
      <c r="AA29" s="682"/>
      <c r="AB29" s="682"/>
    </row>
    <row r="30" spans="1:28" ht="15.75">
      <c r="A30" s="701"/>
      <c r="B30" s="687" t="s">
        <v>834</v>
      </c>
      <c r="C30" s="688"/>
      <c r="D30" s="712" t="s">
        <v>835</v>
      </c>
      <c r="E30" s="710">
        <f t="shared" si="11"/>
        <v>16734.39</v>
      </c>
      <c r="F30" s="710">
        <f t="shared" si="12"/>
        <v>16734.39</v>
      </c>
      <c r="G30" s="710"/>
      <c r="H30" s="710"/>
      <c r="I30" s="710">
        <f t="shared" si="13"/>
        <v>0</v>
      </c>
      <c r="J30" s="683">
        <v>16734.39</v>
      </c>
      <c r="K30" s="683">
        <f t="shared" si="14"/>
        <v>0</v>
      </c>
      <c r="L30" s="682"/>
      <c r="M30" s="682"/>
      <c r="N30" s="682"/>
      <c r="O30" s="682"/>
      <c r="P30" s="682"/>
      <c r="Q30" s="682"/>
      <c r="R30" s="682"/>
      <c r="S30" s="682"/>
      <c r="T30" s="682"/>
      <c r="U30" s="682"/>
      <c r="V30" s="682"/>
      <c r="W30" s="682"/>
      <c r="X30" s="683">
        <f t="shared" si="1"/>
        <v>0</v>
      </c>
      <c r="Y30" s="682"/>
      <c r="Z30" s="682"/>
      <c r="AA30" s="682"/>
      <c r="AB30" s="682"/>
    </row>
    <row r="31" spans="1:28" ht="15.75">
      <c r="A31" s="701"/>
      <c r="B31" s="687" t="s">
        <v>836</v>
      </c>
      <c r="C31" s="688"/>
      <c r="D31" s="712" t="s">
        <v>837</v>
      </c>
      <c r="E31" s="710">
        <f t="shared" si="11"/>
        <v>302.05</v>
      </c>
      <c r="F31" s="710">
        <f t="shared" si="12"/>
        <v>302.05</v>
      </c>
      <c r="G31" s="710"/>
      <c r="H31" s="710"/>
      <c r="I31" s="710">
        <f t="shared" si="13"/>
        <v>0</v>
      </c>
      <c r="J31" s="683">
        <v>302.05</v>
      </c>
      <c r="K31" s="683">
        <f t="shared" si="14"/>
        <v>0</v>
      </c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3">
        <f t="shared" si="1"/>
        <v>0</v>
      </c>
      <c r="Y31" s="682"/>
      <c r="Z31" s="682"/>
      <c r="AA31" s="682"/>
      <c r="AB31" s="682"/>
    </row>
    <row r="32" spans="1:28" ht="15.75">
      <c r="A32" s="701"/>
      <c r="B32" s="1041" t="s">
        <v>1618</v>
      </c>
      <c r="C32" s="1042"/>
      <c r="D32" s="712" t="s">
        <v>1619</v>
      </c>
      <c r="E32" s="710">
        <f t="shared" si="11"/>
        <v>0</v>
      </c>
      <c r="F32" s="710">
        <f t="shared" si="12"/>
        <v>0</v>
      </c>
      <c r="G32" s="710"/>
      <c r="H32" s="710"/>
      <c r="I32" s="710">
        <f t="shared" si="13"/>
        <v>0</v>
      </c>
      <c r="J32" s="683"/>
      <c r="K32" s="683">
        <f t="shared" si="14"/>
        <v>0</v>
      </c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3">
        <f t="shared" si="1"/>
        <v>0</v>
      </c>
      <c r="Y32" s="682"/>
      <c r="Z32" s="682"/>
      <c r="AA32" s="682"/>
      <c r="AB32" s="682"/>
    </row>
    <row r="33" spans="1:28" ht="15.75">
      <c r="A33" s="701"/>
      <c r="B33" s="687" t="s">
        <v>1620</v>
      </c>
      <c r="C33" s="688"/>
      <c r="D33" s="712" t="s">
        <v>1621</v>
      </c>
      <c r="E33" s="710">
        <f t="shared" si="11"/>
        <v>0</v>
      </c>
      <c r="F33" s="710">
        <f t="shared" si="12"/>
        <v>0</v>
      </c>
      <c r="G33" s="710"/>
      <c r="H33" s="710"/>
      <c r="I33" s="710">
        <f t="shared" si="13"/>
        <v>0</v>
      </c>
      <c r="J33" s="683"/>
      <c r="K33" s="683">
        <f t="shared" si="14"/>
        <v>0</v>
      </c>
      <c r="L33" s="682"/>
      <c r="M33" s="682"/>
      <c r="N33" s="682"/>
      <c r="O33" s="682"/>
      <c r="P33" s="682"/>
      <c r="Q33" s="682"/>
      <c r="R33" s="682"/>
      <c r="S33" s="682"/>
      <c r="T33" s="682"/>
      <c r="U33" s="682"/>
      <c r="V33" s="682"/>
      <c r="W33" s="682"/>
      <c r="X33" s="683">
        <f t="shared" si="1"/>
        <v>0</v>
      </c>
      <c r="Y33" s="682"/>
      <c r="Z33" s="682"/>
      <c r="AA33" s="682"/>
      <c r="AB33" s="682"/>
    </row>
    <row r="34" spans="1:28" ht="15.75">
      <c r="A34" s="700"/>
      <c r="B34" s="687" t="s">
        <v>826</v>
      </c>
      <c r="C34" s="688"/>
      <c r="D34" s="699" t="s">
        <v>1622</v>
      </c>
      <c r="E34" s="710">
        <f t="shared" si="11"/>
        <v>134.8</v>
      </c>
      <c r="F34" s="710">
        <f t="shared" si="12"/>
        <v>134.8</v>
      </c>
      <c r="G34" s="710"/>
      <c r="H34" s="710"/>
      <c r="I34" s="710">
        <f t="shared" si="13"/>
        <v>0</v>
      </c>
      <c r="J34" s="683">
        <v>34.8</v>
      </c>
      <c r="K34" s="683">
        <f t="shared" si="14"/>
        <v>100</v>
      </c>
      <c r="L34" s="682">
        <v>100</v>
      </c>
      <c r="M34" s="682"/>
      <c r="N34" s="682"/>
      <c r="O34" s="682"/>
      <c r="P34" s="682"/>
      <c r="Q34" s="682"/>
      <c r="R34" s="682"/>
      <c r="S34" s="682"/>
      <c r="T34" s="682"/>
      <c r="U34" s="682"/>
      <c r="V34" s="682"/>
      <c r="W34" s="682"/>
      <c r="X34" s="683">
        <f t="shared" si="1"/>
        <v>0</v>
      </c>
      <c r="Y34" s="682"/>
      <c r="Z34" s="682"/>
      <c r="AA34" s="682"/>
      <c r="AB34" s="682"/>
    </row>
    <row r="35" spans="1:28" ht="15.75">
      <c r="A35" s="695" t="s">
        <v>1623</v>
      </c>
      <c r="B35" s="694"/>
      <c r="C35" s="706"/>
      <c r="D35" s="712" t="s">
        <v>1624</v>
      </c>
      <c r="E35" s="710">
        <f>E36</f>
        <v>129</v>
      </c>
      <c r="F35" s="710">
        <f aca="true" t="shared" si="15" ref="F35:W35">F36</f>
        <v>129</v>
      </c>
      <c r="G35" s="710">
        <f t="shared" si="15"/>
        <v>0</v>
      </c>
      <c r="H35" s="710">
        <f t="shared" si="15"/>
        <v>0</v>
      </c>
      <c r="I35" s="710">
        <f t="shared" si="15"/>
        <v>0</v>
      </c>
      <c r="J35" s="683">
        <f t="shared" si="15"/>
        <v>0</v>
      </c>
      <c r="K35" s="683">
        <f t="shared" si="15"/>
        <v>0</v>
      </c>
      <c r="L35" s="682">
        <f t="shared" si="15"/>
        <v>0</v>
      </c>
      <c r="M35" s="682">
        <f t="shared" si="15"/>
        <v>0</v>
      </c>
      <c r="N35" s="682">
        <f t="shared" si="15"/>
        <v>0</v>
      </c>
      <c r="O35" s="682">
        <f t="shared" si="15"/>
        <v>0</v>
      </c>
      <c r="P35" s="682">
        <f t="shared" si="15"/>
        <v>0</v>
      </c>
      <c r="Q35" s="682">
        <f t="shared" si="15"/>
        <v>0</v>
      </c>
      <c r="R35" s="682">
        <f t="shared" si="15"/>
        <v>0</v>
      </c>
      <c r="S35" s="682">
        <f t="shared" si="15"/>
        <v>0</v>
      </c>
      <c r="T35" s="682">
        <f t="shared" si="15"/>
        <v>0</v>
      </c>
      <c r="U35" s="682">
        <f t="shared" si="15"/>
        <v>0</v>
      </c>
      <c r="V35" s="682">
        <f t="shared" si="15"/>
        <v>0</v>
      </c>
      <c r="W35" s="682">
        <f t="shared" si="15"/>
        <v>0</v>
      </c>
      <c r="X35" s="683">
        <f t="shared" si="1"/>
        <v>129</v>
      </c>
      <c r="Y35" s="682">
        <f>Y36</f>
        <v>0</v>
      </c>
      <c r="Z35" s="682">
        <f>Z36</f>
        <v>129</v>
      </c>
      <c r="AA35" s="682">
        <f>AA36</f>
        <v>0</v>
      </c>
      <c r="AB35" s="682">
        <f>AB36</f>
        <v>0</v>
      </c>
    </row>
    <row r="36" spans="1:28" ht="15.75">
      <c r="A36" s="700"/>
      <c r="B36" s="692" t="s">
        <v>313</v>
      </c>
      <c r="C36" s="688"/>
      <c r="D36" s="712" t="s">
        <v>1625</v>
      </c>
      <c r="E36" s="710">
        <f>J36+K36+X36</f>
        <v>129</v>
      </c>
      <c r="F36" s="710">
        <f>E36</f>
        <v>129</v>
      </c>
      <c r="G36" s="710"/>
      <c r="H36" s="710"/>
      <c r="I36" s="710">
        <f>E36-F36-G36-H36</f>
        <v>0</v>
      </c>
      <c r="J36" s="683"/>
      <c r="K36" s="683">
        <f>SUM(L36:W36)</f>
        <v>0</v>
      </c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2"/>
      <c r="X36" s="683">
        <f t="shared" si="1"/>
        <v>129</v>
      </c>
      <c r="Y36" s="682"/>
      <c r="Z36" s="682">
        <v>129</v>
      </c>
      <c r="AA36" s="682"/>
      <c r="AB36" s="682"/>
    </row>
    <row r="37" spans="1:28" ht="15.75">
      <c r="A37" s="695" t="s">
        <v>1626</v>
      </c>
      <c r="B37" s="694"/>
      <c r="C37" s="691"/>
      <c r="D37" s="712" t="s">
        <v>1627</v>
      </c>
      <c r="E37" s="710">
        <f>E38</f>
        <v>0</v>
      </c>
      <c r="F37" s="710">
        <f aca="true" t="shared" si="16" ref="F37:W37">F38</f>
        <v>0</v>
      </c>
      <c r="G37" s="710">
        <f t="shared" si="16"/>
        <v>0</v>
      </c>
      <c r="H37" s="710">
        <f t="shared" si="16"/>
        <v>0</v>
      </c>
      <c r="I37" s="710">
        <f t="shared" si="16"/>
        <v>0</v>
      </c>
      <c r="J37" s="683">
        <f t="shared" si="16"/>
        <v>0</v>
      </c>
      <c r="K37" s="683">
        <f t="shared" si="16"/>
        <v>0</v>
      </c>
      <c r="L37" s="682">
        <f t="shared" si="16"/>
        <v>0</v>
      </c>
      <c r="M37" s="682">
        <f t="shared" si="16"/>
        <v>0</v>
      </c>
      <c r="N37" s="682">
        <f t="shared" si="16"/>
        <v>0</v>
      </c>
      <c r="O37" s="682">
        <f t="shared" si="16"/>
        <v>0</v>
      </c>
      <c r="P37" s="682">
        <f t="shared" si="16"/>
        <v>0</v>
      </c>
      <c r="Q37" s="682">
        <f t="shared" si="16"/>
        <v>0</v>
      </c>
      <c r="R37" s="682">
        <f t="shared" si="16"/>
        <v>0</v>
      </c>
      <c r="S37" s="682">
        <f t="shared" si="16"/>
        <v>0</v>
      </c>
      <c r="T37" s="682">
        <f t="shared" si="16"/>
        <v>0</v>
      </c>
      <c r="U37" s="682">
        <f t="shared" si="16"/>
        <v>0</v>
      </c>
      <c r="V37" s="682">
        <f t="shared" si="16"/>
        <v>0</v>
      </c>
      <c r="W37" s="682">
        <f t="shared" si="16"/>
        <v>0</v>
      </c>
      <c r="X37" s="683">
        <f t="shared" si="1"/>
        <v>0</v>
      </c>
      <c r="Y37" s="682">
        <f>Y38</f>
        <v>0</v>
      </c>
      <c r="Z37" s="682">
        <f>Z38</f>
        <v>0</v>
      </c>
      <c r="AA37" s="682">
        <f>AA38</f>
        <v>0</v>
      </c>
      <c r="AB37" s="682">
        <f>AB38</f>
        <v>0</v>
      </c>
    </row>
    <row r="38" spans="1:28" ht="15.75">
      <c r="A38" s="695"/>
      <c r="B38" s="692" t="s">
        <v>655</v>
      </c>
      <c r="C38" s="688"/>
      <c r="D38" s="712" t="s">
        <v>1628</v>
      </c>
      <c r="E38" s="710">
        <f>J38+K38+X38</f>
        <v>0</v>
      </c>
      <c r="F38" s="710"/>
      <c r="G38" s="710"/>
      <c r="H38" s="710"/>
      <c r="I38" s="710">
        <f>E38-F38-G38-H38</f>
        <v>0</v>
      </c>
      <c r="J38" s="683"/>
      <c r="K38" s="683">
        <f>SUM(L38:W38)</f>
        <v>0</v>
      </c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3">
        <f t="shared" si="1"/>
        <v>0</v>
      </c>
      <c r="Y38" s="682"/>
      <c r="Z38" s="682"/>
      <c r="AA38" s="682"/>
      <c r="AB38" s="682"/>
    </row>
    <row r="39" spans="1:28" ht="15.75">
      <c r="A39" s="695" t="s">
        <v>1629</v>
      </c>
      <c r="B39" s="694"/>
      <c r="C39" s="691"/>
      <c r="D39" s="712" t="s">
        <v>1630</v>
      </c>
      <c r="E39" s="710">
        <f>E40</f>
        <v>695</v>
      </c>
      <c r="F39" s="710">
        <f aca="true" t="shared" si="17" ref="F39:W39">F40</f>
        <v>695</v>
      </c>
      <c r="G39" s="710">
        <f t="shared" si="17"/>
        <v>0</v>
      </c>
      <c r="H39" s="710">
        <f t="shared" si="17"/>
        <v>0</v>
      </c>
      <c r="I39" s="710">
        <f t="shared" si="17"/>
        <v>0</v>
      </c>
      <c r="J39" s="683">
        <f t="shared" si="17"/>
        <v>0</v>
      </c>
      <c r="K39" s="683">
        <f t="shared" si="17"/>
        <v>695</v>
      </c>
      <c r="L39" s="682">
        <f t="shared" si="17"/>
        <v>0</v>
      </c>
      <c r="M39" s="682">
        <f t="shared" si="17"/>
        <v>0</v>
      </c>
      <c r="N39" s="682">
        <f t="shared" si="17"/>
        <v>100</v>
      </c>
      <c r="O39" s="682">
        <f t="shared" si="17"/>
        <v>115</v>
      </c>
      <c r="P39" s="682">
        <f t="shared" si="17"/>
        <v>0</v>
      </c>
      <c r="Q39" s="682">
        <f t="shared" si="17"/>
        <v>0</v>
      </c>
      <c r="R39" s="682">
        <f t="shared" si="17"/>
        <v>130</v>
      </c>
      <c r="S39" s="682">
        <f t="shared" si="17"/>
        <v>0</v>
      </c>
      <c r="T39" s="682">
        <f t="shared" si="17"/>
        <v>215</v>
      </c>
      <c r="U39" s="682">
        <f t="shared" si="17"/>
        <v>135</v>
      </c>
      <c r="V39" s="682">
        <f t="shared" si="17"/>
        <v>0</v>
      </c>
      <c r="W39" s="682">
        <f t="shared" si="17"/>
        <v>0</v>
      </c>
      <c r="X39" s="683">
        <f t="shared" si="1"/>
        <v>0</v>
      </c>
      <c r="Y39" s="682">
        <f>Y40</f>
        <v>0</v>
      </c>
      <c r="Z39" s="682">
        <f>Z40</f>
        <v>0</v>
      </c>
      <c r="AA39" s="682">
        <f>AA40</f>
        <v>0</v>
      </c>
      <c r="AB39" s="682">
        <f>AB40</f>
        <v>0</v>
      </c>
    </row>
    <row r="40" spans="1:28" ht="15.75">
      <c r="A40" s="695"/>
      <c r="B40" s="687" t="s">
        <v>1327</v>
      </c>
      <c r="C40" s="688"/>
      <c r="D40" s="712" t="s">
        <v>1631</v>
      </c>
      <c r="E40" s="710">
        <f>J40+K40+X40</f>
        <v>695</v>
      </c>
      <c r="F40" s="710">
        <f>E40</f>
        <v>695</v>
      </c>
      <c r="G40" s="710"/>
      <c r="H40" s="710"/>
      <c r="I40" s="710">
        <f>E40-F40-G40-H40</f>
        <v>0</v>
      </c>
      <c r="J40" s="683"/>
      <c r="K40" s="683">
        <f>SUM(L40:W40)</f>
        <v>695</v>
      </c>
      <c r="L40" s="682"/>
      <c r="M40" s="682"/>
      <c r="N40" s="682">
        <v>100</v>
      </c>
      <c r="O40" s="682">
        <v>115</v>
      </c>
      <c r="P40" s="682"/>
      <c r="Q40" s="682"/>
      <c r="R40" s="682">
        <v>130</v>
      </c>
      <c r="S40" s="682"/>
      <c r="T40" s="682">
        <v>215</v>
      </c>
      <c r="U40" s="682">
        <v>135</v>
      </c>
      <c r="V40" s="682"/>
      <c r="W40" s="682"/>
      <c r="X40" s="683">
        <f t="shared" si="1"/>
        <v>0</v>
      </c>
      <c r="Y40" s="682"/>
      <c r="Z40" s="682"/>
      <c r="AA40" s="682"/>
      <c r="AB40" s="682"/>
    </row>
    <row r="41" spans="1:28" ht="15.75">
      <c r="A41" s="685" t="s">
        <v>1632</v>
      </c>
      <c r="B41" s="686"/>
      <c r="C41" s="686"/>
      <c r="D41" s="712" t="s">
        <v>1633</v>
      </c>
      <c r="E41" s="710">
        <f>E42+E43+E44+E45</f>
        <v>28</v>
      </c>
      <c r="F41" s="710">
        <f aca="true" t="shared" si="18" ref="F41:W41">F42+F43+F44+F45</f>
        <v>28</v>
      </c>
      <c r="G41" s="710">
        <f t="shared" si="18"/>
        <v>0</v>
      </c>
      <c r="H41" s="710">
        <f t="shared" si="18"/>
        <v>0</v>
      </c>
      <c r="I41" s="710">
        <f t="shared" si="18"/>
        <v>0</v>
      </c>
      <c r="J41" s="683">
        <f t="shared" si="18"/>
        <v>0</v>
      </c>
      <c r="K41" s="683">
        <f t="shared" si="18"/>
        <v>28</v>
      </c>
      <c r="L41" s="682">
        <f t="shared" si="18"/>
        <v>5</v>
      </c>
      <c r="M41" s="682">
        <f t="shared" si="18"/>
        <v>0</v>
      </c>
      <c r="N41" s="682">
        <f t="shared" si="18"/>
        <v>0</v>
      </c>
      <c r="O41" s="682">
        <f t="shared" si="18"/>
        <v>0</v>
      </c>
      <c r="P41" s="682">
        <f t="shared" si="18"/>
        <v>3</v>
      </c>
      <c r="Q41" s="682">
        <f t="shared" si="18"/>
        <v>20</v>
      </c>
      <c r="R41" s="682">
        <f t="shared" si="18"/>
        <v>0</v>
      </c>
      <c r="S41" s="682">
        <f t="shared" si="18"/>
        <v>0</v>
      </c>
      <c r="T41" s="682">
        <f t="shared" si="18"/>
        <v>0</v>
      </c>
      <c r="U41" s="682">
        <f t="shared" si="18"/>
        <v>0</v>
      </c>
      <c r="V41" s="682">
        <f t="shared" si="18"/>
        <v>0</v>
      </c>
      <c r="W41" s="682">
        <f t="shared" si="18"/>
        <v>0</v>
      </c>
      <c r="X41" s="683">
        <f t="shared" si="1"/>
        <v>0</v>
      </c>
      <c r="Y41" s="682">
        <f>Y42+Y43+Y44+Y45</f>
        <v>0</v>
      </c>
      <c r="Z41" s="682">
        <f>Z42+Z43+Z44+Z45</f>
        <v>0</v>
      </c>
      <c r="AA41" s="682">
        <f>AA42+AA43+AA44+AA45</f>
        <v>0</v>
      </c>
      <c r="AB41" s="682">
        <f>AB42+AB43+AB44+AB45</f>
        <v>0</v>
      </c>
    </row>
    <row r="42" spans="1:28" ht="15.75">
      <c r="A42" s="685"/>
      <c r="B42" s="687" t="s">
        <v>547</v>
      </c>
      <c r="C42" s="688"/>
      <c r="D42" s="712" t="s">
        <v>1634</v>
      </c>
      <c r="E42" s="710">
        <f>J42+K42+X42</f>
        <v>28</v>
      </c>
      <c r="F42" s="710">
        <f>E42</f>
        <v>28</v>
      </c>
      <c r="G42" s="710"/>
      <c r="H42" s="710"/>
      <c r="I42" s="710">
        <f>E42-F42-G42-H42</f>
        <v>0</v>
      </c>
      <c r="J42" s="683">
        <v>0</v>
      </c>
      <c r="K42" s="683">
        <f>SUM(L42:W42)</f>
        <v>28</v>
      </c>
      <c r="L42" s="682">
        <v>5</v>
      </c>
      <c r="M42" s="682"/>
      <c r="N42" s="682"/>
      <c r="O42" s="682"/>
      <c r="P42" s="682">
        <v>3</v>
      </c>
      <c r="Q42" s="682">
        <v>20</v>
      </c>
      <c r="R42" s="682"/>
      <c r="S42" s="682"/>
      <c r="T42" s="682"/>
      <c r="U42" s="682"/>
      <c r="V42" s="682"/>
      <c r="W42" s="682"/>
      <c r="X42" s="683">
        <f t="shared" si="1"/>
        <v>0</v>
      </c>
      <c r="Y42" s="682"/>
      <c r="Z42" s="682"/>
      <c r="AA42" s="682"/>
      <c r="AB42" s="682"/>
    </row>
    <row r="43" spans="1:28" ht="15.75">
      <c r="A43" s="685"/>
      <c r="B43" s="687" t="s">
        <v>1886</v>
      </c>
      <c r="C43" s="688"/>
      <c r="D43" s="712" t="s">
        <v>1887</v>
      </c>
      <c r="E43" s="710">
        <f>J43+K43+X43</f>
        <v>0</v>
      </c>
      <c r="F43" s="710"/>
      <c r="G43" s="710"/>
      <c r="H43" s="710"/>
      <c r="I43" s="710">
        <f>E43-F43-G43-H43</f>
        <v>0</v>
      </c>
      <c r="J43" s="683"/>
      <c r="K43" s="683">
        <f>SUM(L43:W43)</f>
        <v>0</v>
      </c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3">
        <f t="shared" si="1"/>
        <v>0</v>
      </c>
      <c r="Y43" s="682"/>
      <c r="Z43" s="682"/>
      <c r="AA43" s="682"/>
      <c r="AB43" s="682"/>
    </row>
    <row r="44" spans="1:28" ht="15.75">
      <c r="A44" s="685"/>
      <c r="B44" s="687" t="s">
        <v>1888</v>
      </c>
      <c r="C44" s="688"/>
      <c r="D44" s="712" t="s">
        <v>1889</v>
      </c>
      <c r="E44" s="710">
        <f>J44+K44+X44</f>
        <v>0</v>
      </c>
      <c r="F44" s="710"/>
      <c r="G44" s="710"/>
      <c r="H44" s="710"/>
      <c r="I44" s="710">
        <f>E44-F44-G44-H44</f>
        <v>0</v>
      </c>
      <c r="J44" s="683"/>
      <c r="K44" s="683">
        <f>SUM(L44:W44)</f>
        <v>0</v>
      </c>
      <c r="L44" s="682"/>
      <c r="M44" s="682"/>
      <c r="N44" s="682"/>
      <c r="O44" s="682"/>
      <c r="P44" s="682"/>
      <c r="Q44" s="682"/>
      <c r="R44" s="682"/>
      <c r="S44" s="682"/>
      <c r="T44" s="682"/>
      <c r="U44" s="682"/>
      <c r="V44" s="682"/>
      <c r="W44" s="682"/>
      <c r="X44" s="683">
        <f t="shared" si="1"/>
        <v>0</v>
      </c>
      <c r="Y44" s="682"/>
      <c r="Z44" s="682"/>
      <c r="AA44" s="682"/>
      <c r="AB44" s="682"/>
    </row>
    <row r="45" spans="1:28" ht="15.75">
      <c r="A45" s="685"/>
      <c r="B45" s="687" t="s">
        <v>766</v>
      </c>
      <c r="C45" s="688"/>
      <c r="D45" s="712" t="s">
        <v>1890</v>
      </c>
      <c r="E45" s="710">
        <f>J45+K45+X45</f>
        <v>0</v>
      </c>
      <c r="F45" s="710"/>
      <c r="G45" s="710"/>
      <c r="H45" s="710"/>
      <c r="I45" s="710">
        <f>E45-F45-G45-H45</f>
        <v>0</v>
      </c>
      <c r="J45" s="683"/>
      <c r="K45" s="683">
        <f>SUM(L45:W45)</f>
        <v>0</v>
      </c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682"/>
      <c r="X45" s="683">
        <f t="shared" si="1"/>
        <v>0</v>
      </c>
      <c r="Y45" s="682"/>
      <c r="Z45" s="682"/>
      <c r="AA45" s="682"/>
      <c r="AB45" s="682"/>
    </row>
    <row r="46" spans="1:28" ht="15.75">
      <c r="A46" s="695" t="s">
        <v>1891</v>
      </c>
      <c r="B46" s="707"/>
      <c r="C46" s="708"/>
      <c r="D46" s="709" t="s">
        <v>1711</v>
      </c>
      <c r="E46" s="710">
        <f>E47</f>
        <v>0</v>
      </c>
      <c r="F46" s="710">
        <f aca="true" t="shared" si="19" ref="F46:W46">F47</f>
        <v>0</v>
      </c>
      <c r="G46" s="710">
        <f t="shared" si="19"/>
        <v>0</v>
      </c>
      <c r="H46" s="710">
        <f t="shared" si="19"/>
        <v>0</v>
      </c>
      <c r="I46" s="710">
        <f t="shared" si="19"/>
        <v>0</v>
      </c>
      <c r="J46" s="711">
        <f t="shared" si="19"/>
        <v>0</v>
      </c>
      <c r="K46" s="711">
        <f t="shared" si="19"/>
        <v>0</v>
      </c>
      <c r="L46" s="710">
        <f t="shared" si="19"/>
        <v>0</v>
      </c>
      <c r="M46" s="710">
        <f t="shared" si="19"/>
        <v>0</v>
      </c>
      <c r="N46" s="710">
        <f t="shared" si="19"/>
        <v>0</v>
      </c>
      <c r="O46" s="710">
        <f t="shared" si="19"/>
        <v>0</v>
      </c>
      <c r="P46" s="710">
        <f t="shared" si="19"/>
        <v>0</v>
      </c>
      <c r="Q46" s="710">
        <f t="shared" si="19"/>
        <v>0</v>
      </c>
      <c r="R46" s="710">
        <f t="shared" si="19"/>
        <v>0</v>
      </c>
      <c r="S46" s="710">
        <f t="shared" si="19"/>
        <v>0</v>
      </c>
      <c r="T46" s="710">
        <f t="shared" si="19"/>
        <v>0</v>
      </c>
      <c r="U46" s="710">
        <f t="shared" si="19"/>
        <v>0</v>
      </c>
      <c r="V46" s="710">
        <f t="shared" si="19"/>
        <v>0</v>
      </c>
      <c r="W46" s="710">
        <f t="shared" si="19"/>
        <v>0</v>
      </c>
      <c r="X46" s="683">
        <f t="shared" si="1"/>
        <v>0</v>
      </c>
      <c r="Y46" s="710">
        <f>Y47</f>
        <v>0</v>
      </c>
      <c r="Z46" s="710">
        <f>Z47</f>
        <v>0</v>
      </c>
      <c r="AA46" s="710">
        <f>AA47</f>
        <v>0</v>
      </c>
      <c r="AB46" s="710">
        <f>AB47</f>
        <v>0</v>
      </c>
    </row>
    <row r="47" spans="1:28" ht="15.75">
      <c r="A47" s="695" t="s">
        <v>1892</v>
      </c>
      <c r="B47" s="694"/>
      <c r="C47" s="691"/>
      <c r="D47" s="712" t="s">
        <v>1893</v>
      </c>
      <c r="E47" s="710">
        <f>E48+E49</f>
        <v>0</v>
      </c>
      <c r="F47" s="710">
        <f aca="true" t="shared" si="20" ref="F47:W47">F48+F49</f>
        <v>0</v>
      </c>
      <c r="G47" s="710">
        <f t="shared" si="20"/>
        <v>0</v>
      </c>
      <c r="H47" s="710">
        <f t="shared" si="20"/>
        <v>0</v>
      </c>
      <c r="I47" s="710">
        <f t="shared" si="20"/>
        <v>0</v>
      </c>
      <c r="J47" s="711">
        <f t="shared" si="20"/>
        <v>0</v>
      </c>
      <c r="K47" s="711">
        <f t="shared" si="20"/>
        <v>0</v>
      </c>
      <c r="L47" s="710">
        <f t="shared" si="20"/>
        <v>0</v>
      </c>
      <c r="M47" s="710">
        <f t="shared" si="20"/>
        <v>0</v>
      </c>
      <c r="N47" s="710">
        <f t="shared" si="20"/>
        <v>0</v>
      </c>
      <c r="O47" s="710">
        <f t="shared" si="20"/>
        <v>0</v>
      </c>
      <c r="P47" s="710">
        <f t="shared" si="20"/>
        <v>0</v>
      </c>
      <c r="Q47" s="710">
        <f t="shared" si="20"/>
        <v>0</v>
      </c>
      <c r="R47" s="710">
        <f t="shared" si="20"/>
        <v>0</v>
      </c>
      <c r="S47" s="710">
        <f t="shared" si="20"/>
        <v>0</v>
      </c>
      <c r="T47" s="710">
        <f t="shared" si="20"/>
        <v>0</v>
      </c>
      <c r="U47" s="710">
        <f t="shared" si="20"/>
        <v>0</v>
      </c>
      <c r="V47" s="710">
        <f t="shared" si="20"/>
        <v>0</v>
      </c>
      <c r="W47" s="710">
        <f t="shared" si="20"/>
        <v>0</v>
      </c>
      <c r="X47" s="683">
        <f t="shared" si="1"/>
        <v>0</v>
      </c>
      <c r="Y47" s="710">
        <f>Y48+Y49</f>
        <v>0</v>
      </c>
      <c r="Z47" s="710">
        <f>Z48+Z49</f>
        <v>0</v>
      </c>
      <c r="AA47" s="710">
        <f>AA48+AA49</f>
        <v>0</v>
      </c>
      <c r="AB47" s="710">
        <f>AB48+AB49</f>
        <v>0</v>
      </c>
    </row>
    <row r="48" spans="1:28" ht="15.75">
      <c r="A48" s="695"/>
      <c r="B48" s="692" t="s">
        <v>1715</v>
      </c>
      <c r="C48" s="688"/>
      <c r="D48" s="712" t="s">
        <v>1894</v>
      </c>
      <c r="E48" s="710">
        <f>J48+K48+X48</f>
        <v>0</v>
      </c>
      <c r="F48" s="710"/>
      <c r="G48" s="710"/>
      <c r="H48" s="710"/>
      <c r="I48" s="710">
        <f>E48-F48-G48-H48</f>
        <v>0</v>
      </c>
      <c r="J48" s="711"/>
      <c r="K48" s="683">
        <f>SUM(L48:W48)</f>
        <v>0</v>
      </c>
      <c r="L48" s="710"/>
      <c r="M48" s="710"/>
      <c r="N48" s="710"/>
      <c r="O48" s="710"/>
      <c r="P48" s="710"/>
      <c r="Q48" s="710"/>
      <c r="R48" s="710"/>
      <c r="S48" s="710"/>
      <c r="T48" s="710"/>
      <c r="U48" s="710"/>
      <c r="V48" s="710"/>
      <c r="W48" s="710"/>
      <c r="X48" s="683">
        <f t="shared" si="1"/>
        <v>0</v>
      </c>
      <c r="Y48" s="710"/>
      <c r="Z48" s="710"/>
      <c r="AA48" s="710"/>
      <c r="AB48" s="710"/>
    </row>
    <row r="49" spans="1:28" ht="15.75">
      <c r="A49" s="695"/>
      <c r="B49" s="692" t="s">
        <v>1895</v>
      </c>
      <c r="C49" s="688"/>
      <c r="D49" s="712" t="s">
        <v>1896</v>
      </c>
      <c r="E49" s="710">
        <f>J49+K49+X49</f>
        <v>0</v>
      </c>
      <c r="F49" s="710"/>
      <c r="G49" s="710"/>
      <c r="H49" s="710"/>
      <c r="I49" s="710">
        <f>E49-F49-G49-H49</f>
        <v>0</v>
      </c>
      <c r="J49" s="711">
        <v>0</v>
      </c>
      <c r="K49" s="683">
        <f>SUM(L49:W49)</f>
        <v>0</v>
      </c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683">
        <f t="shared" si="1"/>
        <v>0</v>
      </c>
      <c r="Y49" s="710"/>
      <c r="Z49" s="710"/>
      <c r="AA49" s="710"/>
      <c r="AB49" s="710"/>
    </row>
    <row r="50" spans="1:28" ht="15.75">
      <c r="A50" s="689" t="s">
        <v>1897</v>
      </c>
      <c r="B50" s="692"/>
      <c r="C50" s="691"/>
      <c r="D50" s="709" t="s">
        <v>1712</v>
      </c>
      <c r="E50" s="710">
        <f>E51</f>
        <v>600</v>
      </c>
      <c r="F50" s="710">
        <f aca="true" t="shared" si="21" ref="F50:W50">F51</f>
        <v>600</v>
      </c>
      <c r="G50" s="710">
        <f t="shared" si="21"/>
        <v>0</v>
      </c>
      <c r="H50" s="710">
        <f t="shared" si="21"/>
        <v>0</v>
      </c>
      <c r="I50" s="710">
        <f t="shared" si="21"/>
        <v>0</v>
      </c>
      <c r="J50" s="711">
        <f t="shared" si="21"/>
        <v>600</v>
      </c>
      <c r="K50" s="711">
        <f t="shared" si="21"/>
        <v>0</v>
      </c>
      <c r="L50" s="710">
        <f t="shared" si="21"/>
        <v>0</v>
      </c>
      <c r="M50" s="710">
        <f t="shared" si="21"/>
        <v>0</v>
      </c>
      <c r="N50" s="710">
        <f t="shared" si="21"/>
        <v>0</v>
      </c>
      <c r="O50" s="710">
        <f t="shared" si="21"/>
        <v>0</v>
      </c>
      <c r="P50" s="710">
        <f t="shared" si="21"/>
        <v>0</v>
      </c>
      <c r="Q50" s="710">
        <f t="shared" si="21"/>
        <v>0</v>
      </c>
      <c r="R50" s="710">
        <f t="shared" si="21"/>
        <v>0</v>
      </c>
      <c r="S50" s="710">
        <f t="shared" si="21"/>
        <v>0</v>
      </c>
      <c r="T50" s="710">
        <f t="shared" si="21"/>
        <v>0</v>
      </c>
      <c r="U50" s="710">
        <f t="shared" si="21"/>
        <v>0</v>
      </c>
      <c r="V50" s="710">
        <f t="shared" si="21"/>
        <v>0</v>
      </c>
      <c r="W50" s="710">
        <f t="shared" si="21"/>
        <v>0</v>
      </c>
      <c r="X50" s="683">
        <f t="shared" si="1"/>
        <v>0</v>
      </c>
      <c r="Y50" s="710">
        <f>Y51</f>
        <v>0</v>
      </c>
      <c r="Z50" s="710">
        <f>Z51</f>
        <v>0</v>
      </c>
      <c r="AA50" s="710">
        <f>AA51</f>
        <v>0</v>
      </c>
      <c r="AB50" s="710">
        <f>AB51</f>
        <v>0</v>
      </c>
    </row>
    <row r="51" spans="1:28" ht="15.75">
      <c r="A51" s="689" t="s">
        <v>1898</v>
      </c>
      <c r="B51" s="692"/>
      <c r="C51" s="691"/>
      <c r="D51" s="709" t="s">
        <v>1713</v>
      </c>
      <c r="E51" s="710">
        <f>E52+E56</f>
        <v>600</v>
      </c>
      <c r="F51" s="710">
        <f aca="true" t="shared" si="22" ref="F51:W51">F52+F56</f>
        <v>600</v>
      </c>
      <c r="G51" s="710">
        <f t="shared" si="22"/>
        <v>0</v>
      </c>
      <c r="H51" s="710">
        <f t="shared" si="22"/>
        <v>0</v>
      </c>
      <c r="I51" s="710">
        <f t="shared" si="22"/>
        <v>0</v>
      </c>
      <c r="J51" s="711">
        <f t="shared" si="22"/>
        <v>600</v>
      </c>
      <c r="K51" s="711">
        <f t="shared" si="22"/>
        <v>0</v>
      </c>
      <c r="L51" s="710">
        <f t="shared" si="22"/>
        <v>0</v>
      </c>
      <c r="M51" s="710">
        <f t="shared" si="22"/>
        <v>0</v>
      </c>
      <c r="N51" s="710">
        <f t="shared" si="22"/>
        <v>0</v>
      </c>
      <c r="O51" s="710">
        <f t="shared" si="22"/>
        <v>0</v>
      </c>
      <c r="P51" s="710">
        <f t="shared" si="22"/>
        <v>0</v>
      </c>
      <c r="Q51" s="710">
        <f t="shared" si="22"/>
        <v>0</v>
      </c>
      <c r="R51" s="710">
        <f t="shared" si="22"/>
        <v>0</v>
      </c>
      <c r="S51" s="710">
        <f t="shared" si="22"/>
        <v>0</v>
      </c>
      <c r="T51" s="710">
        <f t="shared" si="22"/>
        <v>0</v>
      </c>
      <c r="U51" s="710">
        <f t="shared" si="22"/>
        <v>0</v>
      </c>
      <c r="V51" s="710">
        <f t="shared" si="22"/>
        <v>0</v>
      </c>
      <c r="W51" s="710">
        <f t="shared" si="22"/>
        <v>0</v>
      </c>
      <c r="X51" s="683">
        <f t="shared" si="1"/>
        <v>0</v>
      </c>
      <c r="Y51" s="710">
        <f>Y52+Y56</f>
        <v>0</v>
      </c>
      <c r="Z51" s="710">
        <f>Z52+Z56</f>
        <v>0</v>
      </c>
      <c r="AA51" s="710">
        <f>AA52+AA56</f>
        <v>0</v>
      </c>
      <c r="AB51" s="710">
        <f>AB52+AB56</f>
        <v>0</v>
      </c>
    </row>
    <row r="52" spans="1:28" ht="15.75">
      <c r="A52" s="689" t="s">
        <v>1899</v>
      </c>
      <c r="B52" s="692"/>
      <c r="C52" s="691"/>
      <c r="D52" s="712" t="s">
        <v>1900</v>
      </c>
      <c r="E52" s="713">
        <f>E53+E54+E55</f>
        <v>0</v>
      </c>
      <c r="F52" s="713">
        <f aca="true" t="shared" si="23" ref="F52:W52">F53+F54+F55</f>
        <v>0</v>
      </c>
      <c r="G52" s="713">
        <f t="shared" si="23"/>
        <v>0</v>
      </c>
      <c r="H52" s="713">
        <f t="shared" si="23"/>
        <v>0</v>
      </c>
      <c r="I52" s="713">
        <f t="shared" si="23"/>
        <v>0</v>
      </c>
      <c r="J52" s="714">
        <f t="shared" si="23"/>
        <v>0</v>
      </c>
      <c r="K52" s="714">
        <f t="shared" si="23"/>
        <v>0</v>
      </c>
      <c r="L52" s="713">
        <f t="shared" si="23"/>
        <v>0</v>
      </c>
      <c r="M52" s="713">
        <f t="shared" si="23"/>
        <v>0</v>
      </c>
      <c r="N52" s="713">
        <f t="shared" si="23"/>
        <v>0</v>
      </c>
      <c r="O52" s="713">
        <f t="shared" si="23"/>
        <v>0</v>
      </c>
      <c r="P52" s="713">
        <f t="shared" si="23"/>
        <v>0</v>
      </c>
      <c r="Q52" s="713">
        <f t="shared" si="23"/>
        <v>0</v>
      </c>
      <c r="R52" s="713">
        <f t="shared" si="23"/>
        <v>0</v>
      </c>
      <c r="S52" s="713">
        <f t="shared" si="23"/>
        <v>0</v>
      </c>
      <c r="T52" s="713">
        <f t="shared" si="23"/>
        <v>0</v>
      </c>
      <c r="U52" s="713">
        <f t="shared" si="23"/>
        <v>0</v>
      </c>
      <c r="V52" s="713">
        <f t="shared" si="23"/>
        <v>0</v>
      </c>
      <c r="W52" s="713">
        <f t="shared" si="23"/>
        <v>0</v>
      </c>
      <c r="X52" s="683">
        <f t="shared" si="1"/>
        <v>0</v>
      </c>
      <c r="Y52" s="713">
        <f>Y53+Y54+Y55</f>
        <v>0</v>
      </c>
      <c r="Z52" s="713">
        <f>Z53+Z54+Z55</f>
        <v>0</v>
      </c>
      <c r="AA52" s="713">
        <f>AA53+AA54+AA55</f>
        <v>0</v>
      </c>
      <c r="AB52" s="713">
        <f>AB53+AB54+AB55</f>
        <v>0</v>
      </c>
    </row>
    <row r="53" spans="1:28" ht="15.75">
      <c r="A53" s="689"/>
      <c r="B53" s="692" t="s">
        <v>1901</v>
      </c>
      <c r="C53" s="691"/>
      <c r="D53" s="712" t="s">
        <v>1902</v>
      </c>
      <c r="E53" s="710">
        <f>J53+K53+X53</f>
        <v>0</v>
      </c>
      <c r="F53" s="713"/>
      <c r="G53" s="713"/>
      <c r="H53" s="713"/>
      <c r="I53" s="710">
        <f>E53-F53-G53-H53</f>
        <v>0</v>
      </c>
      <c r="J53" s="714"/>
      <c r="K53" s="683">
        <f>SUM(L53:W53)</f>
        <v>0</v>
      </c>
      <c r="L53" s="713"/>
      <c r="M53" s="713"/>
      <c r="N53" s="713"/>
      <c r="O53" s="713"/>
      <c r="P53" s="713"/>
      <c r="Q53" s="713"/>
      <c r="R53" s="713"/>
      <c r="S53" s="713"/>
      <c r="T53" s="713"/>
      <c r="U53" s="713"/>
      <c r="V53" s="713"/>
      <c r="W53" s="713"/>
      <c r="X53" s="683">
        <f t="shared" si="1"/>
        <v>0</v>
      </c>
      <c r="Y53" s="713"/>
      <c r="Z53" s="713"/>
      <c r="AA53" s="713"/>
      <c r="AB53" s="713"/>
    </row>
    <row r="54" spans="1:28" ht="15.75">
      <c r="A54" s="689"/>
      <c r="B54" s="1056" t="s">
        <v>1903</v>
      </c>
      <c r="C54" s="1057"/>
      <c r="D54" s="715" t="s">
        <v>1904</v>
      </c>
      <c r="E54" s="710">
        <f>J54+K54+X54</f>
        <v>0</v>
      </c>
      <c r="F54" s="713"/>
      <c r="G54" s="713"/>
      <c r="H54" s="713"/>
      <c r="I54" s="710">
        <f>E54-F54-G54-H54</f>
        <v>0</v>
      </c>
      <c r="J54" s="714"/>
      <c r="K54" s="683">
        <f>SUM(L54:W54)</f>
        <v>0</v>
      </c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683">
        <f t="shared" si="1"/>
        <v>0</v>
      </c>
      <c r="Y54" s="713"/>
      <c r="Z54" s="713"/>
      <c r="AA54" s="713"/>
      <c r="AB54" s="713"/>
    </row>
    <row r="55" spans="1:28" ht="15.75">
      <c r="A55" s="689"/>
      <c r="B55" s="1056" t="s">
        <v>1905</v>
      </c>
      <c r="C55" s="1057"/>
      <c r="D55" s="715" t="s">
        <v>1906</v>
      </c>
      <c r="E55" s="710">
        <f>J55+K55+X55</f>
        <v>0</v>
      </c>
      <c r="F55" s="713"/>
      <c r="G55" s="713"/>
      <c r="H55" s="713"/>
      <c r="I55" s="710">
        <f>E55-F55-G55-H55</f>
        <v>0</v>
      </c>
      <c r="J55" s="714"/>
      <c r="K55" s="683">
        <f>SUM(L55:W55)</f>
        <v>0</v>
      </c>
      <c r="L55" s="713"/>
      <c r="M55" s="713"/>
      <c r="N55" s="713"/>
      <c r="O55" s="713"/>
      <c r="P55" s="713"/>
      <c r="Q55" s="713"/>
      <c r="R55" s="713"/>
      <c r="S55" s="713"/>
      <c r="T55" s="713"/>
      <c r="U55" s="713"/>
      <c r="V55" s="713"/>
      <c r="W55" s="713"/>
      <c r="X55" s="683">
        <f t="shared" si="1"/>
        <v>0</v>
      </c>
      <c r="Y55" s="713"/>
      <c r="Z55" s="713"/>
      <c r="AA55" s="713"/>
      <c r="AB55" s="713"/>
    </row>
    <row r="56" spans="1:28" ht="15.75">
      <c r="A56" s="685" t="s">
        <v>1907</v>
      </c>
      <c r="B56" s="694"/>
      <c r="C56" s="691"/>
      <c r="D56" s="337" t="s">
        <v>1908</v>
      </c>
      <c r="E56" s="710">
        <f>E57+E58+E59+E60+E61+E65</f>
        <v>600</v>
      </c>
      <c r="F56" s="710">
        <f aca="true" t="shared" si="24" ref="F56:W56">F57+F58+F59+F60+F61+F65</f>
        <v>600</v>
      </c>
      <c r="G56" s="710">
        <f t="shared" si="24"/>
        <v>0</v>
      </c>
      <c r="H56" s="710">
        <f t="shared" si="24"/>
        <v>0</v>
      </c>
      <c r="I56" s="710">
        <f t="shared" si="24"/>
        <v>0</v>
      </c>
      <c r="J56" s="711">
        <f t="shared" si="24"/>
        <v>600</v>
      </c>
      <c r="K56" s="711">
        <f t="shared" si="24"/>
        <v>0</v>
      </c>
      <c r="L56" s="710">
        <f t="shared" si="24"/>
        <v>0</v>
      </c>
      <c r="M56" s="710">
        <f t="shared" si="24"/>
        <v>0</v>
      </c>
      <c r="N56" s="710">
        <f t="shared" si="24"/>
        <v>0</v>
      </c>
      <c r="O56" s="710">
        <f t="shared" si="24"/>
        <v>0</v>
      </c>
      <c r="P56" s="710">
        <f t="shared" si="24"/>
        <v>0</v>
      </c>
      <c r="Q56" s="710">
        <f t="shared" si="24"/>
        <v>0</v>
      </c>
      <c r="R56" s="710">
        <f t="shared" si="24"/>
        <v>0</v>
      </c>
      <c r="S56" s="710">
        <f t="shared" si="24"/>
        <v>0</v>
      </c>
      <c r="T56" s="710">
        <f t="shared" si="24"/>
        <v>0</v>
      </c>
      <c r="U56" s="710">
        <f t="shared" si="24"/>
        <v>0</v>
      </c>
      <c r="V56" s="710">
        <f t="shared" si="24"/>
        <v>0</v>
      </c>
      <c r="W56" s="710">
        <f t="shared" si="24"/>
        <v>0</v>
      </c>
      <c r="X56" s="683">
        <f t="shared" si="1"/>
        <v>0</v>
      </c>
      <c r="Y56" s="710">
        <f>Y57+Y58+Y59+Y60+Y61+Y65</f>
        <v>0</v>
      </c>
      <c r="Z56" s="710">
        <f>Z57+Z58+Z59+Z60+Z61+Z65</f>
        <v>0</v>
      </c>
      <c r="AA56" s="710">
        <f>AA57+AA58+AA59+AA60+AA61+AA65</f>
        <v>0</v>
      </c>
      <c r="AB56" s="710">
        <f>AB57+AB58+AB59+AB60+AB61+AB65</f>
        <v>0</v>
      </c>
    </row>
    <row r="57" spans="1:28" ht="15.75">
      <c r="A57" s="689"/>
      <c r="B57" s="687" t="s">
        <v>1909</v>
      </c>
      <c r="C57" s="688"/>
      <c r="D57" s="712" t="s">
        <v>1910</v>
      </c>
      <c r="E57" s="710">
        <f>J57+K57+X57</f>
        <v>0</v>
      </c>
      <c r="F57" s="710"/>
      <c r="G57" s="710"/>
      <c r="H57" s="710"/>
      <c r="I57" s="710">
        <f>E57-F57-G57-H57</f>
        <v>0</v>
      </c>
      <c r="J57" s="711"/>
      <c r="K57" s="683">
        <f>SUM(L57:W57)</f>
        <v>0</v>
      </c>
      <c r="L57" s="710"/>
      <c r="M57" s="710"/>
      <c r="N57" s="710"/>
      <c r="O57" s="710"/>
      <c r="P57" s="710"/>
      <c r="Q57" s="710"/>
      <c r="R57" s="710"/>
      <c r="S57" s="710"/>
      <c r="T57" s="710"/>
      <c r="U57" s="710"/>
      <c r="V57" s="710"/>
      <c r="W57" s="710"/>
      <c r="X57" s="683">
        <f t="shared" si="1"/>
        <v>0</v>
      </c>
      <c r="Y57" s="710"/>
      <c r="Z57" s="710"/>
      <c r="AA57" s="710"/>
      <c r="AB57" s="710"/>
    </row>
    <row r="58" spans="1:28" ht="15.75">
      <c r="A58" s="689"/>
      <c r="B58" s="1064" t="s">
        <v>1911</v>
      </c>
      <c r="C58" s="1065"/>
      <c r="D58" s="712" t="s">
        <v>1912</v>
      </c>
      <c r="E58" s="710">
        <f>J58+K58+X58</f>
        <v>0</v>
      </c>
      <c r="F58" s="710"/>
      <c r="G58" s="710"/>
      <c r="H58" s="710"/>
      <c r="I58" s="710">
        <f>E58-F58-G58-H58</f>
        <v>0</v>
      </c>
      <c r="J58" s="711"/>
      <c r="K58" s="683">
        <f>SUM(L58:W58)</f>
        <v>0</v>
      </c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0"/>
      <c r="X58" s="683">
        <f t="shared" si="1"/>
        <v>0</v>
      </c>
      <c r="Y58" s="710"/>
      <c r="Z58" s="710"/>
      <c r="AA58" s="710"/>
      <c r="AB58" s="710"/>
    </row>
    <row r="59" spans="1:28" ht="15.75">
      <c r="A59" s="689"/>
      <c r="B59" s="687" t="s">
        <v>1913</v>
      </c>
      <c r="C59" s="688"/>
      <c r="D59" s="712" t="s">
        <v>1914</v>
      </c>
      <c r="E59" s="710">
        <f>J59+K59+X59</f>
        <v>600</v>
      </c>
      <c r="F59" s="710">
        <f>E59</f>
        <v>600</v>
      </c>
      <c r="G59" s="710"/>
      <c r="H59" s="710"/>
      <c r="I59" s="710">
        <f>E59-F59-G59-H59</f>
        <v>0</v>
      </c>
      <c r="J59" s="711">
        <v>600</v>
      </c>
      <c r="K59" s="683">
        <f>SUM(L59:W59)</f>
        <v>0</v>
      </c>
      <c r="L59" s="710"/>
      <c r="M59" s="710"/>
      <c r="N59" s="710"/>
      <c r="O59" s="710"/>
      <c r="P59" s="710"/>
      <c r="Q59" s="710"/>
      <c r="R59" s="710"/>
      <c r="S59" s="710"/>
      <c r="T59" s="710"/>
      <c r="U59" s="710"/>
      <c r="V59" s="710"/>
      <c r="W59" s="710"/>
      <c r="X59" s="683">
        <f t="shared" si="1"/>
        <v>0</v>
      </c>
      <c r="Y59" s="710"/>
      <c r="Z59" s="710"/>
      <c r="AA59" s="710"/>
      <c r="AB59" s="710"/>
    </row>
    <row r="60" spans="1:28" ht="15.75">
      <c r="A60" s="689"/>
      <c r="B60" s="1041" t="s">
        <v>1915</v>
      </c>
      <c r="C60" s="1042"/>
      <c r="D60" s="712" t="s">
        <v>1916</v>
      </c>
      <c r="E60" s="710">
        <f>J60+K60+X60</f>
        <v>0</v>
      </c>
      <c r="F60" s="710"/>
      <c r="G60" s="710"/>
      <c r="H60" s="710"/>
      <c r="I60" s="710">
        <f>E60-F60-G60-H60</f>
        <v>0</v>
      </c>
      <c r="J60" s="711"/>
      <c r="K60" s="683">
        <f>SUM(L60:W60)</f>
        <v>0</v>
      </c>
      <c r="L60" s="710"/>
      <c r="M60" s="710"/>
      <c r="N60" s="710"/>
      <c r="O60" s="710"/>
      <c r="P60" s="710"/>
      <c r="Q60" s="710"/>
      <c r="R60" s="710"/>
      <c r="S60" s="710"/>
      <c r="T60" s="710"/>
      <c r="U60" s="710"/>
      <c r="V60" s="710"/>
      <c r="W60" s="710"/>
      <c r="X60" s="683">
        <f t="shared" si="1"/>
        <v>0</v>
      </c>
      <c r="Y60" s="710"/>
      <c r="Z60" s="710"/>
      <c r="AA60" s="710"/>
      <c r="AB60" s="710"/>
    </row>
    <row r="61" spans="1:28" ht="15.75">
      <c r="A61" s="789"/>
      <c r="B61" s="1060" t="s">
        <v>1917</v>
      </c>
      <c r="C61" s="1061"/>
      <c r="D61" s="791" t="s">
        <v>1918</v>
      </c>
      <c r="E61" s="792">
        <f>E62+E63+E64</f>
        <v>0</v>
      </c>
      <c r="F61" s="792">
        <f aca="true" t="shared" si="25" ref="F61:W61">F62+F63+F64</f>
        <v>0</v>
      </c>
      <c r="G61" s="792">
        <f t="shared" si="25"/>
        <v>0</v>
      </c>
      <c r="H61" s="792">
        <f t="shared" si="25"/>
        <v>0</v>
      </c>
      <c r="I61" s="792">
        <f t="shared" si="25"/>
        <v>0</v>
      </c>
      <c r="J61" s="721">
        <f t="shared" si="25"/>
        <v>0</v>
      </c>
      <c r="K61" s="721">
        <f t="shared" si="25"/>
        <v>0</v>
      </c>
      <c r="L61" s="720">
        <f t="shared" si="25"/>
        <v>0</v>
      </c>
      <c r="M61" s="720">
        <f t="shared" si="25"/>
        <v>0</v>
      </c>
      <c r="N61" s="720">
        <f t="shared" si="25"/>
        <v>0</v>
      </c>
      <c r="O61" s="720">
        <f t="shared" si="25"/>
        <v>0</v>
      </c>
      <c r="P61" s="720">
        <f t="shared" si="25"/>
        <v>0</v>
      </c>
      <c r="Q61" s="720">
        <f t="shared" si="25"/>
        <v>0</v>
      </c>
      <c r="R61" s="720">
        <f t="shared" si="25"/>
        <v>0</v>
      </c>
      <c r="S61" s="720">
        <f t="shared" si="25"/>
        <v>0</v>
      </c>
      <c r="T61" s="720">
        <f t="shared" si="25"/>
        <v>0</v>
      </c>
      <c r="U61" s="720">
        <f t="shared" si="25"/>
        <v>0</v>
      </c>
      <c r="V61" s="720">
        <f t="shared" si="25"/>
        <v>0</v>
      </c>
      <c r="W61" s="720">
        <f t="shared" si="25"/>
        <v>0</v>
      </c>
      <c r="X61" s="683">
        <f t="shared" si="1"/>
        <v>0</v>
      </c>
      <c r="Y61" s="720">
        <f>Y62+Y63+Y64</f>
        <v>0</v>
      </c>
      <c r="Z61" s="720">
        <f>Z62+Z63+Z64</f>
        <v>0</v>
      </c>
      <c r="AA61" s="720">
        <f>AA62+AA63+AA64</f>
        <v>0</v>
      </c>
      <c r="AB61" s="720">
        <f>AB62+AB63+AB64</f>
        <v>0</v>
      </c>
    </row>
    <row r="62" spans="1:28" ht="30.75">
      <c r="A62" s="793"/>
      <c r="B62" s="794"/>
      <c r="C62" s="795" t="s">
        <v>1919</v>
      </c>
      <c r="D62" s="791" t="s">
        <v>1920</v>
      </c>
      <c r="E62" s="710">
        <f>J62+K62+X62</f>
        <v>0</v>
      </c>
      <c r="F62" s="792"/>
      <c r="G62" s="792"/>
      <c r="H62" s="792"/>
      <c r="I62" s="710">
        <f>E62-F62-G62-H62</f>
        <v>0</v>
      </c>
      <c r="J62" s="721"/>
      <c r="K62" s="683">
        <f>SUM(L62:W62)</f>
        <v>0</v>
      </c>
      <c r="L62" s="720"/>
      <c r="M62" s="720"/>
      <c r="N62" s="720"/>
      <c r="O62" s="720"/>
      <c r="P62" s="720"/>
      <c r="Q62" s="720"/>
      <c r="R62" s="720"/>
      <c r="S62" s="720"/>
      <c r="T62" s="720"/>
      <c r="U62" s="720"/>
      <c r="V62" s="720"/>
      <c r="W62" s="720"/>
      <c r="X62" s="683">
        <f t="shared" si="1"/>
        <v>0</v>
      </c>
      <c r="Y62" s="720"/>
      <c r="Z62" s="720"/>
      <c r="AA62" s="720"/>
      <c r="AB62" s="720"/>
    </row>
    <row r="63" spans="1:28" ht="30.75">
      <c r="A63" s="796"/>
      <c r="B63" s="790"/>
      <c r="C63" s="797" t="s">
        <v>1921</v>
      </c>
      <c r="D63" s="791" t="s">
        <v>1922</v>
      </c>
      <c r="E63" s="710">
        <f>J63+K63+X63</f>
        <v>0</v>
      </c>
      <c r="F63" s="792"/>
      <c r="G63" s="792"/>
      <c r="H63" s="792"/>
      <c r="I63" s="710">
        <f>E63-F63-G63-H63</f>
        <v>0</v>
      </c>
      <c r="J63" s="721"/>
      <c r="K63" s="683">
        <f>SUM(L63:W63)</f>
        <v>0</v>
      </c>
      <c r="L63" s="720"/>
      <c r="M63" s="720"/>
      <c r="N63" s="720"/>
      <c r="O63" s="720"/>
      <c r="P63" s="720"/>
      <c r="Q63" s="720"/>
      <c r="R63" s="720"/>
      <c r="S63" s="720"/>
      <c r="T63" s="720"/>
      <c r="U63" s="720"/>
      <c r="V63" s="720"/>
      <c r="W63" s="720"/>
      <c r="X63" s="683">
        <f t="shared" si="1"/>
        <v>0</v>
      </c>
      <c r="Y63" s="720"/>
      <c r="Z63" s="720"/>
      <c r="AA63" s="720"/>
      <c r="AB63" s="720"/>
    </row>
    <row r="64" spans="1:28" ht="15.75">
      <c r="A64" s="798"/>
      <c r="B64" s="799"/>
      <c r="C64" s="800" t="s">
        <v>1923</v>
      </c>
      <c r="D64" s="791" t="s">
        <v>1924</v>
      </c>
      <c r="E64" s="710">
        <f>J64+K64+X64</f>
        <v>0</v>
      </c>
      <c r="F64" s="792"/>
      <c r="G64" s="792"/>
      <c r="H64" s="792"/>
      <c r="I64" s="710">
        <f>E64-F64-G64-H64</f>
        <v>0</v>
      </c>
      <c r="J64" s="721"/>
      <c r="K64" s="683">
        <f>SUM(L64:W64)</f>
        <v>0</v>
      </c>
      <c r="L64" s="720"/>
      <c r="M64" s="720"/>
      <c r="N64" s="720"/>
      <c r="O64" s="720"/>
      <c r="P64" s="720"/>
      <c r="Q64" s="720"/>
      <c r="R64" s="720"/>
      <c r="S64" s="720"/>
      <c r="T64" s="720"/>
      <c r="U64" s="720"/>
      <c r="V64" s="720"/>
      <c r="W64" s="720"/>
      <c r="X64" s="683">
        <f t="shared" si="1"/>
        <v>0</v>
      </c>
      <c r="Y64" s="720"/>
      <c r="Z64" s="720"/>
      <c r="AA64" s="720"/>
      <c r="AB64" s="720"/>
    </row>
    <row r="65" spans="1:28" ht="15.75">
      <c r="A65" s="789"/>
      <c r="B65" s="1060" t="s">
        <v>1925</v>
      </c>
      <c r="C65" s="1061"/>
      <c r="D65" s="791" t="s">
        <v>1926</v>
      </c>
      <c r="E65" s="792">
        <f>E66+E67+E68</f>
        <v>0</v>
      </c>
      <c r="F65" s="792">
        <f aca="true" t="shared" si="26" ref="F65:W65">F66+F67+F68</f>
        <v>0</v>
      </c>
      <c r="G65" s="792">
        <f t="shared" si="26"/>
        <v>0</v>
      </c>
      <c r="H65" s="792">
        <f t="shared" si="26"/>
        <v>0</v>
      </c>
      <c r="I65" s="792">
        <f t="shared" si="26"/>
        <v>0</v>
      </c>
      <c r="J65" s="721">
        <f t="shared" si="26"/>
        <v>0</v>
      </c>
      <c r="K65" s="721">
        <f t="shared" si="26"/>
        <v>0</v>
      </c>
      <c r="L65" s="720">
        <f t="shared" si="26"/>
        <v>0</v>
      </c>
      <c r="M65" s="720">
        <f t="shared" si="26"/>
        <v>0</v>
      </c>
      <c r="N65" s="720">
        <f t="shared" si="26"/>
        <v>0</v>
      </c>
      <c r="O65" s="720">
        <f t="shared" si="26"/>
        <v>0</v>
      </c>
      <c r="P65" s="720">
        <f t="shared" si="26"/>
        <v>0</v>
      </c>
      <c r="Q65" s="720">
        <f t="shared" si="26"/>
        <v>0</v>
      </c>
      <c r="R65" s="720">
        <f t="shared" si="26"/>
        <v>0</v>
      </c>
      <c r="S65" s="720">
        <f t="shared" si="26"/>
        <v>0</v>
      </c>
      <c r="T65" s="720">
        <f t="shared" si="26"/>
        <v>0</v>
      </c>
      <c r="U65" s="720">
        <f t="shared" si="26"/>
        <v>0</v>
      </c>
      <c r="V65" s="720">
        <f t="shared" si="26"/>
        <v>0</v>
      </c>
      <c r="W65" s="720">
        <f t="shared" si="26"/>
        <v>0</v>
      </c>
      <c r="X65" s="683">
        <f t="shared" si="1"/>
        <v>0</v>
      </c>
      <c r="Y65" s="720">
        <f>Y66+Y67+Y68</f>
        <v>0</v>
      </c>
      <c r="Z65" s="720">
        <f>Z66+Z67+Z68</f>
        <v>0</v>
      </c>
      <c r="AA65" s="720">
        <f>AA66+AA67+AA68</f>
        <v>0</v>
      </c>
      <c r="AB65" s="720">
        <f>AB66+AB67+AB68</f>
        <v>0</v>
      </c>
    </row>
    <row r="66" spans="1:28" ht="45.75">
      <c r="A66" s="793"/>
      <c r="B66" s="794"/>
      <c r="C66" s="795" t="s">
        <v>1927</v>
      </c>
      <c r="D66" s="791" t="s">
        <v>1928</v>
      </c>
      <c r="E66" s="710">
        <f>J66+K66+X66</f>
        <v>0</v>
      </c>
      <c r="F66" s="792"/>
      <c r="G66" s="792"/>
      <c r="H66" s="792"/>
      <c r="I66" s="710">
        <f>E66-F66-G66-H66</f>
        <v>0</v>
      </c>
      <c r="J66" s="721"/>
      <c r="K66" s="683">
        <f>SUM(L66:W66)</f>
        <v>0</v>
      </c>
      <c r="L66" s="720"/>
      <c r="M66" s="720"/>
      <c r="N66" s="720"/>
      <c r="O66" s="720"/>
      <c r="P66" s="720"/>
      <c r="Q66" s="720"/>
      <c r="R66" s="720"/>
      <c r="S66" s="720"/>
      <c r="T66" s="720"/>
      <c r="U66" s="720"/>
      <c r="V66" s="720"/>
      <c r="W66" s="720"/>
      <c r="X66" s="683">
        <f t="shared" si="1"/>
        <v>0</v>
      </c>
      <c r="Y66" s="720"/>
      <c r="Z66" s="720"/>
      <c r="AA66" s="720"/>
      <c r="AB66" s="720"/>
    </row>
    <row r="67" spans="1:28" ht="30.75">
      <c r="A67" s="796"/>
      <c r="B67" s="790"/>
      <c r="C67" s="797" t="s">
        <v>1973</v>
      </c>
      <c r="D67" s="791" t="s">
        <v>1974</v>
      </c>
      <c r="E67" s="710">
        <f>J67+K67+X67</f>
        <v>0</v>
      </c>
      <c r="F67" s="792"/>
      <c r="G67" s="792"/>
      <c r="H67" s="792"/>
      <c r="I67" s="710">
        <f>E67-F67-G67-H67</f>
        <v>0</v>
      </c>
      <c r="J67" s="721"/>
      <c r="K67" s="683">
        <f>SUM(L67:W67)</f>
        <v>0</v>
      </c>
      <c r="L67" s="720"/>
      <c r="M67" s="720"/>
      <c r="N67" s="720"/>
      <c r="O67" s="720"/>
      <c r="P67" s="720"/>
      <c r="Q67" s="720"/>
      <c r="R67" s="720"/>
      <c r="S67" s="720"/>
      <c r="T67" s="720"/>
      <c r="U67" s="720"/>
      <c r="V67" s="720"/>
      <c r="W67" s="720"/>
      <c r="X67" s="683">
        <f t="shared" si="1"/>
        <v>0</v>
      </c>
      <c r="Y67" s="720"/>
      <c r="Z67" s="720"/>
      <c r="AA67" s="720"/>
      <c r="AB67" s="720"/>
    </row>
    <row r="68" spans="1:28" ht="30.75">
      <c r="A68" s="798"/>
      <c r="B68" s="799"/>
      <c r="C68" s="795" t="s">
        <v>1975</v>
      </c>
      <c r="D68" s="791" t="s">
        <v>1976</v>
      </c>
      <c r="E68" s="710">
        <f>J68+K68+X68</f>
        <v>0</v>
      </c>
      <c r="F68" s="792"/>
      <c r="G68" s="792"/>
      <c r="H68" s="792"/>
      <c r="I68" s="710">
        <f>E68-F68-G68-H68</f>
        <v>0</v>
      </c>
      <c r="J68" s="721"/>
      <c r="K68" s="683">
        <f>SUM(L68:W68)</f>
        <v>0</v>
      </c>
      <c r="L68" s="720"/>
      <c r="M68" s="720"/>
      <c r="N68" s="720"/>
      <c r="O68" s="720"/>
      <c r="P68" s="720"/>
      <c r="Q68" s="720"/>
      <c r="R68" s="720"/>
      <c r="S68" s="720"/>
      <c r="T68" s="720"/>
      <c r="U68" s="720"/>
      <c r="V68" s="720"/>
      <c r="W68" s="720"/>
      <c r="X68" s="683">
        <f t="shared" si="1"/>
        <v>0</v>
      </c>
      <c r="Y68" s="720"/>
      <c r="Z68" s="720"/>
      <c r="AA68" s="720"/>
      <c r="AB68" s="720"/>
    </row>
    <row r="69" spans="1:28" ht="15.75">
      <c r="A69" s="1053" t="s">
        <v>1977</v>
      </c>
      <c r="B69" s="1054"/>
      <c r="C69" s="1055"/>
      <c r="D69" s="730" t="s">
        <v>1978</v>
      </c>
      <c r="E69" s="731">
        <v>0</v>
      </c>
      <c r="F69" s="731">
        <v>0</v>
      </c>
      <c r="G69" s="731">
        <v>0</v>
      </c>
      <c r="H69" s="731">
        <v>0</v>
      </c>
      <c r="I69" s="731">
        <v>0</v>
      </c>
      <c r="J69" s="732">
        <v>0</v>
      </c>
      <c r="K69" s="732">
        <v>0</v>
      </c>
      <c r="L69" s="731">
        <v>0</v>
      </c>
      <c r="M69" s="731">
        <v>0</v>
      </c>
      <c r="N69" s="731">
        <v>0</v>
      </c>
      <c r="O69" s="731">
        <v>0</v>
      </c>
      <c r="P69" s="731">
        <v>0</v>
      </c>
      <c r="Q69" s="731">
        <v>0</v>
      </c>
      <c r="R69" s="731">
        <v>0</v>
      </c>
      <c r="S69" s="731">
        <v>0</v>
      </c>
      <c r="T69" s="731">
        <v>0</v>
      </c>
      <c r="U69" s="731">
        <v>0</v>
      </c>
      <c r="V69" s="731">
        <v>0</v>
      </c>
      <c r="W69" s="731">
        <v>0</v>
      </c>
      <c r="X69" s="683">
        <f t="shared" si="1"/>
        <v>0</v>
      </c>
      <c r="Y69" s="731">
        <v>0</v>
      </c>
      <c r="Z69" s="731">
        <v>0</v>
      </c>
      <c r="AA69" s="731">
        <v>0</v>
      </c>
      <c r="AB69" s="731">
        <v>0</v>
      </c>
    </row>
    <row r="70" spans="1:28" ht="15.75">
      <c r="A70" s="733"/>
      <c r="B70" s="1041" t="s">
        <v>1979</v>
      </c>
      <c r="C70" s="1042"/>
      <c r="D70" s="734" t="s">
        <v>1980</v>
      </c>
      <c r="E70" s="731">
        <v>0</v>
      </c>
      <c r="F70" s="731">
        <v>0</v>
      </c>
      <c r="G70" s="731">
        <v>0</v>
      </c>
      <c r="H70" s="731">
        <v>0</v>
      </c>
      <c r="I70" s="731">
        <v>0</v>
      </c>
      <c r="J70" s="732">
        <v>0</v>
      </c>
      <c r="K70" s="732">
        <v>0</v>
      </c>
      <c r="L70" s="731">
        <v>0</v>
      </c>
      <c r="M70" s="731">
        <v>0</v>
      </c>
      <c r="N70" s="731">
        <v>0</v>
      </c>
      <c r="O70" s="731">
        <v>0</v>
      </c>
      <c r="P70" s="731">
        <v>0</v>
      </c>
      <c r="Q70" s="731">
        <v>0</v>
      </c>
      <c r="R70" s="731">
        <v>0</v>
      </c>
      <c r="S70" s="731">
        <v>0</v>
      </c>
      <c r="T70" s="731">
        <v>0</v>
      </c>
      <c r="U70" s="731">
        <v>0</v>
      </c>
      <c r="V70" s="731">
        <v>0</v>
      </c>
      <c r="W70" s="731">
        <v>0</v>
      </c>
      <c r="X70" s="683">
        <f t="shared" si="1"/>
        <v>0</v>
      </c>
      <c r="Y70" s="731">
        <v>0</v>
      </c>
      <c r="Z70" s="731">
        <v>0</v>
      </c>
      <c r="AA70" s="731">
        <v>0</v>
      </c>
      <c r="AB70" s="731">
        <v>0</v>
      </c>
    </row>
    <row r="71" spans="1:28" ht="15.75">
      <c r="A71" s="733"/>
      <c r="B71" s="716"/>
      <c r="C71" s="735" t="s">
        <v>1993</v>
      </c>
      <c r="D71" s="734" t="s">
        <v>1981</v>
      </c>
      <c r="E71" s="710">
        <f>J71+K71+X71</f>
        <v>0</v>
      </c>
      <c r="F71" s="731"/>
      <c r="G71" s="731"/>
      <c r="H71" s="731"/>
      <c r="I71" s="710">
        <f>E71-F71-G71-H71</f>
        <v>0</v>
      </c>
      <c r="J71" s="732"/>
      <c r="K71" s="683">
        <f>SUM(L71:W71)</f>
        <v>0</v>
      </c>
      <c r="L71" s="731"/>
      <c r="M71" s="731"/>
      <c r="N71" s="731"/>
      <c r="O71" s="731"/>
      <c r="P71" s="731"/>
      <c r="Q71" s="731"/>
      <c r="R71" s="731"/>
      <c r="S71" s="731"/>
      <c r="T71" s="731"/>
      <c r="U71" s="731"/>
      <c r="V71" s="731"/>
      <c r="W71" s="731"/>
      <c r="X71" s="683">
        <f t="shared" si="1"/>
        <v>0</v>
      </c>
      <c r="Y71" s="731"/>
      <c r="Z71" s="731"/>
      <c r="AA71" s="731"/>
      <c r="AB71" s="731"/>
    </row>
    <row r="72" spans="1:28" ht="15.75">
      <c r="A72" s="736"/>
      <c r="B72" s="737"/>
      <c r="C72" s="738" t="s">
        <v>1995</v>
      </c>
      <c r="D72" s="734" t="s">
        <v>838</v>
      </c>
      <c r="E72" s="710">
        <f>J72+K72+X72</f>
        <v>0</v>
      </c>
      <c r="F72" s="731"/>
      <c r="G72" s="731"/>
      <c r="H72" s="731"/>
      <c r="I72" s="710">
        <f>E72-F72-G72-H72</f>
        <v>0</v>
      </c>
      <c r="J72" s="732"/>
      <c r="K72" s="683">
        <f>SUM(L72:W72)</f>
        <v>0</v>
      </c>
      <c r="L72" s="731"/>
      <c r="M72" s="731"/>
      <c r="N72" s="731"/>
      <c r="O72" s="731"/>
      <c r="P72" s="731"/>
      <c r="Q72" s="731"/>
      <c r="R72" s="731"/>
      <c r="S72" s="731"/>
      <c r="T72" s="731"/>
      <c r="U72" s="731"/>
      <c r="V72" s="731"/>
      <c r="W72" s="731"/>
      <c r="X72" s="683">
        <f t="shared" si="1"/>
        <v>0</v>
      </c>
      <c r="Y72" s="731"/>
      <c r="Z72" s="731"/>
      <c r="AA72" s="731"/>
      <c r="AB72" s="731"/>
    </row>
    <row r="73" spans="1:28" ht="15.75">
      <c r="A73" s="739"/>
      <c r="B73" s="716"/>
      <c r="C73" s="735" t="s">
        <v>1028</v>
      </c>
      <c r="D73" s="734" t="s">
        <v>839</v>
      </c>
      <c r="E73" s="710">
        <f>J73+K73+X73</f>
        <v>0</v>
      </c>
      <c r="F73" s="731"/>
      <c r="G73" s="731"/>
      <c r="H73" s="731"/>
      <c r="I73" s="710">
        <f>E73-F73-G73-H73</f>
        <v>0</v>
      </c>
      <c r="J73" s="732"/>
      <c r="K73" s="683">
        <f>SUM(L73:W73)</f>
        <v>0</v>
      </c>
      <c r="L73" s="731"/>
      <c r="M73" s="731"/>
      <c r="N73" s="731"/>
      <c r="O73" s="731"/>
      <c r="P73" s="731"/>
      <c r="Q73" s="731"/>
      <c r="R73" s="731"/>
      <c r="S73" s="731"/>
      <c r="T73" s="731"/>
      <c r="U73" s="731"/>
      <c r="V73" s="731"/>
      <c r="W73" s="731"/>
      <c r="X73" s="683">
        <f aca="true" t="shared" si="27" ref="X73:X113">Y73+Z73+AA73+AB73</f>
        <v>0</v>
      </c>
      <c r="Y73" s="731"/>
      <c r="Z73" s="731"/>
      <c r="AA73" s="731"/>
      <c r="AB73" s="731"/>
    </row>
    <row r="74" spans="1:28" ht="15.75">
      <c r="A74" s="733"/>
      <c r="B74" s="1041" t="s">
        <v>840</v>
      </c>
      <c r="C74" s="1042"/>
      <c r="D74" s="734" t="s">
        <v>841</v>
      </c>
      <c r="E74" s="731">
        <v>0</v>
      </c>
      <c r="F74" s="731">
        <v>0</v>
      </c>
      <c r="G74" s="731">
        <v>0</v>
      </c>
      <c r="H74" s="731">
        <v>0</v>
      </c>
      <c r="I74" s="731">
        <v>0</v>
      </c>
      <c r="J74" s="732">
        <v>0</v>
      </c>
      <c r="K74" s="732">
        <v>0</v>
      </c>
      <c r="L74" s="731">
        <v>0</v>
      </c>
      <c r="M74" s="731">
        <v>0</v>
      </c>
      <c r="N74" s="731">
        <v>0</v>
      </c>
      <c r="O74" s="731">
        <v>0</v>
      </c>
      <c r="P74" s="731">
        <v>0</v>
      </c>
      <c r="Q74" s="731">
        <v>0</v>
      </c>
      <c r="R74" s="731">
        <v>0</v>
      </c>
      <c r="S74" s="731">
        <v>0</v>
      </c>
      <c r="T74" s="731">
        <v>0</v>
      </c>
      <c r="U74" s="731">
        <v>0</v>
      </c>
      <c r="V74" s="731">
        <v>0</v>
      </c>
      <c r="W74" s="731">
        <v>0</v>
      </c>
      <c r="X74" s="683">
        <f t="shared" si="27"/>
        <v>0</v>
      </c>
      <c r="Y74" s="731">
        <v>0</v>
      </c>
      <c r="Z74" s="731">
        <v>0</v>
      </c>
      <c r="AA74" s="731">
        <v>0</v>
      </c>
      <c r="AB74" s="731">
        <v>0</v>
      </c>
    </row>
    <row r="75" spans="1:28" ht="15.75">
      <c r="A75" s="733"/>
      <c r="B75" s="716"/>
      <c r="C75" s="735" t="s">
        <v>1993</v>
      </c>
      <c r="D75" s="734" t="s">
        <v>842</v>
      </c>
      <c r="E75" s="710">
        <f>J75+K75+X75</f>
        <v>0</v>
      </c>
      <c r="F75" s="731"/>
      <c r="G75" s="731"/>
      <c r="H75" s="731"/>
      <c r="I75" s="710">
        <f>E75-F75-G75-H75</f>
        <v>0</v>
      </c>
      <c r="J75" s="732"/>
      <c r="K75" s="732"/>
      <c r="L75" s="731"/>
      <c r="M75" s="731"/>
      <c r="N75" s="731"/>
      <c r="O75" s="731"/>
      <c r="P75" s="731"/>
      <c r="Q75" s="731"/>
      <c r="R75" s="731"/>
      <c r="S75" s="731"/>
      <c r="T75" s="731"/>
      <c r="U75" s="731"/>
      <c r="V75" s="731"/>
      <c r="W75" s="731"/>
      <c r="X75" s="683">
        <f t="shared" si="27"/>
        <v>0</v>
      </c>
      <c r="Y75" s="731"/>
      <c r="Z75" s="731"/>
      <c r="AA75" s="731"/>
      <c r="AB75" s="731"/>
    </row>
    <row r="76" spans="1:28" ht="15.75">
      <c r="A76" s="733"/>
      <c r="B76" s="716"/>
      <c r="C76" s="738" t="s">
        <v>1995</v>
      </c>
      <c r="D76" s="734" t="s">
        <v>843</v>
      </c>
      <c r="E76" s="710">
        <f>J76+K76+X76</f>
        <v>0</v>
      </c>
      <c r="F76" s="731"/>
      <c r="G76" s="731"/>
      <c r="H76" s="731"/>
      <c r="I76" s="710">
        <f>E76-F76-G76-H76</f>
        <v>0</v>
      </c>
      <c r="J76" s="732"/>
      <c r="K76" s="732"/>
      <c r="L76" s="731"/>
      <c r="M76" s="731"/>
      <c r="N76" s="731"/>
      <c r="O76" s="731"/>
      <c r="P76" s="731"/>
      <c r="Q76" s="731"/>
      <c r="R76" s="731"/>
      <c r="S76" s="731"/>
      <c r="T76" s="731"/>
      <c r="U76" s="731"/>
      <c r="V76" s="731"/>
      <c r="W76" s="731"/>
      <c r="X76" s="683">
        <f t="shared" si="27"/>
        <v>0</v>
      </c>
      <c r="Y76" s="731"/>
      <c r="Z76" s="731"/>
      <c r="AA76" s="731"/>
      <c r="AB76" s="731"/>
    </row>
    <row r="77" spans="1:28" ht="15.75">
      <c r="A77" s="733"/>
      <c r="B77" s="716"/>
      <c r="C77" s="735" t="s">
        <v>1028</v>
      </c>
      <c r="D77" s="734" t="s">
        <v>844</v>
      </c>
      <c r="E77" s="710">
        <f>J77+K77+X77</f>
        <v>0</v>
      </c>
      <c r="F77" s="731"/>
      <c r="G77" s="731"/>
      <c r="H77" s="731"/>
      <c r="I77" s="710">
        <f>E77-F77-G77-H77</f>
        <v>0</v>
      </c>
      <c r="J77" s="732"/>
      <c r="K77" s="732"/>
      <c r="L77" s="731"/>
      <c r="M77" s="731"/>
      <c r="N77" s="731"/>
      <c r="O77" s="731"/>
      <c r="P77" s="731"/>
      <c r="Q77" s="731"/>
      <c r="R77" s="731"/>
      <c r="S77" s="731"/>
      <c r="T77" s="731"/>
      <c r="U77" s="731"/>
      <c r="V77" s="731"/>
      <c r="W77" s="731"/>
      <c r="X77" s="683">
        <f t="shared" si="27"/>
        <v>0</v>
      </c>
      <c r="Y77" s="731"/>
      <c r="Z77" s="731"/>
      <c r="AA77" s="731"/>
      <c r="AB77" s="731"/>
    </row>
    <row r="78" spans="1:28" ht="15.75">
      <c r="A78" s="733"/>
      <c r="B78" s="1041" t="s">
        <v>845</v>
      </c>
      <c r="C78" s="1042"/>
      <c r="D78" s="734" t="s">
        <v>846</v>
      </c>
      <c r="E78" s="731">
        <v>0</v>
      </c>
      <c r="F78" s="731">
        <v>0</v>
      </c>
      <c r="G78" s="731">
        <v>0</v>
      </c>
      <c r="H78" s="731">
        <v>0</v>
      </c>
      <c r="I78" s="731">
        <v>0</v>
      </c>
      <c r="J78" s="732">
        <v>0</v>
      </c>
      <c r="K78" s="732">
        <v>0</v>
      </c>
      <c r="L78" s="731">
        <v>0</v>
      </c>
      <c r="M78" s="731">
        <v>0</v>
      </c>
      <c r="N78" s="731">
        <v>0</v>
      </c>
      <c r="O78" s="731">
        <v>0</v>
      </c>
      <c r="P78" s="731">
        <v>0</v>
      </c>
      <c r="Q78" s="731">
        <v>0</v>
      </c>
      <c r="R78" s="731">
        <v>0</v>
      </c>
      <c r="S78" s="731">
        <v>0</v>
      </c>
      <c r="T78" s="731">
        <v>0</v>
      </c>
      <c r="U78" s="731">
        <v>0</v>
      </c>
      <c r="V78" s="731">
        <v>0</v>
      </c>
      <c r="W78" s="731">
        <v>0</v>
      </c>
      <c r="X78" s="683">
        <f t="shared" si="27"/>
        <v>0</v>
      </c>
      <c r="Y78" s="731">
        <v>0</v>
      </c>
      <c r="Z78" s="731">
        <v>0</v>
      </c>
      <c r="AA78" s="731">
        <v>0</v>
      </c>
      <c r="AB78" s="731">
        <v>0</v>
      </c>
    </row>
    <row r="79" spans="1:28" ht="15.75">
      <c r="A79" s="733"/>
      <c r="B79" s="716"/>
      <c r="C79" s="735" t="s">
        <v>1993</v>
      </c>
      <c r="D79" s="734" t="s">
        <v>847</v>
      </c>
      <c r="E79" s="710">
        <f>J79+K79+X79</f>
        <v>0</v>
      </c>
      <c r="F79" s="731"/>
      <c r="G79" s="731"/>
      <c r="H79" s="731"/>
      <c r="I79" s="710">
        <f>E79-F79-G79-H79</f>
        <v>0</v>
      </c>
      <c r="J79" s="732"/>
      <c r="K79" s="732"/>
      <c r="L79" s="731"/>
      <c r="M79" s="731"/>
      <c r="N79" s="731"/>
      <c r="O79" s="731"/>
      <c r="P79" s="731"/>
      <c r="Q79" s="731"/>
      <c r="R79" s="731"/>
      <c r="S79" s="731"/>
      <c r="T79" s="731"/>
      <c r="U79" s="731"/>
      <c r="V79" s="731"/>
      <c r="W79" s="731"/>
      <c r="X79" s="683">
        <f t="shared" si="27"/>
        <v>0</v>
      </c>
      <c r="Y79" s="731"/>
      <c r="Z79" s="731"/>
      <c r="AA79" s="731"/>
      <c r="AB79" s="731"/>
    </row>
    <row r="80" spans="1:28" ht="15.75">
      <c r="A80" s="733"/>
      <c r="B80" s="716"/>
      <c r="C80" s="738" t="s">
        <v>1995</v>
      </c>
      <c r="D80" s="734" t="s">
        <v>848</v>
      </c>
      <c r="E80" s="710">
        <f>J80+K80+X80</f>
        <v>0</v>
      </c>
      <c r="F80" s="731"/>
      <c r="G80" s="731"/>
      <c r="H80" s="731"/>
      <c r="I80" s="710">
        <f>E80-F80-G80-H80</f>
        <v>0</v>
      </c>
      <c r="J80" s="732"/>
      <c r="K80" s="732"/>
      <c r="L80" s="731"/>
      <c r="M80" s="731"/>
      <c r="N80" s="731"/>
      <c r="O80" s="731"/>
      <c r="P80" s="731"/>
      <c r="Q80" s="731"/>
      <c r="R80" s="731"/>
      <c r="S80" s="731"/>
      <c r="T80" s="731"/>
      <c r="U80" s="731"/>
      <c r="V80" s="731"/>
      <c r="W80" s="731"/>
      <c r="X80" s="683">
        <f t="shared" si="27"/>
        <v>0</v>
      </c>
      <c r="Y80" s="731"/>
      <c r="Z80" s="731"/>
      <c r="AA80" s="731"/>
      <c r="AB80" s="731"/>
    </row>
    <row r="81" spans="1:28" ht="15.75">
      <c r="A81" s="733"/>
      <c r="B81" s="716"/>
      <c r="C81" s="735" t="s">
        <v>1028</v>
      </c>
      <c r="D81" s="734" t="s">
        <v>849</v>
      </c>
      <c r="E81" s="710">
        <f>J81+K81+X81</f>
        <v>0</v>
      </c>
      <c r="F81" s="731"/>
      <c r="G81" s="731"/>
      <c r="H81" s="731"/>
      <c r="I81" s="710">
        <f>E81-F81-G81-H81</f>
        <v>0</v>
      </c>
      <c r="J81" s="732"/>
      <c r="K81" s="732"/>
      <c r="L81" s="731"/>
      <c r="M81" s="731"/>
      <c r="N81" s="731"/>
      <c r="O81" s="731"/>
      <c r="P81" s="731"/>
      <c r="Q81" s="731"/>
      <c r="R81" s="731"/>
      <c r="S81" s="731"/>
      <c r="T81" s="731"/>
      <c r="U81" s="731"/>
      <c r="V81" s="731"/>
      <c r="W81" s="731"/>
      <c r="X81" s="683">
        <f t="shared" si="27"/>
        <v>0</v>
      </c>
      <c r="Y81" s="731"/>
      <c r="Z81" s="731"/>
      <c r="AA81" s="731"/>
      <c r="AB81" s="731"/>
    </row>
    <row r="82" spans="1:28" ht="15.75">
      <c r="A82" s="733"/>
      <c r="B82" s="1041" t="s">
        <v>850</v>
      </c>
      <c r="C82" s="1042"/>
      <c r="D82" s="734" t="s">
        <v>851</v>
      </c>
      <c r="E82" s="731">
        <v>0</v>
      </c>
      <c r="F82" s="731">
        <v>0</v>
      </c>
      <c r="G82" s="731">
        <v>0</v>
      </c>
      <c r="H82" s="731">
        <v>0</v>
      </c>
      <c r="I82" s="731">
        <v>0</v>
      </c>
      <c r="J82" s="732">
        <v>0</v>
      </c>
      <c r="K82" s="732">
        <v>0</v>
      </c>
      <c r="L82" s="731">
        <v>0</v>
      </c>
      <c r="M82" s="731">
        <v>0</v>
      </c>
      <c r="N82" s="731">
        <v>0</v>
      </c>
      <c r="O82" s="731">
        <v>0</v>
      </c>
      <c r="P82" s="731">
        <v>0</v>
      </c>
      <c r="Q82" s="731">
        <v>0</v>
      </c>
      <c r="R82" s="731">
        <v>0</v>
      </c>
      <c r="S82" s="731">
        <v>0</v>
      </c>
      <c r="T82" s="731">
        <v>0</v>
      </c>
      <c r="U82" s="731">
        <v>0</v>
      </c>
      <c r="V82" s="731">
        <v>0</v>
      </c>
      <c r="W82" s="731">
        <v>0</v>
      </c>
      <c r="X82" s="683">
        <f t="shared" si="27"/>
        <v>0</v>
      </c>
      <c r="Y82" s="731">
        <v>0</v>
      </c>
      <c r="Z82" s="731">
        <v>0</v>
      </c>
      <c r="AA82" s="731">
        <v>0</v>
      </c>
      <c r="AB82" s="731">
        <v>0</v>
      </c>
    </row>
    <row r="83" spans="1:28" ht="15.75">
      <c r="A83" s="733"/>
      <c r="B83" s="716"/>
      <c r="C83" s="735" t="s">
        <v>1993</v>
      </c>
      <c r="D83" s="734" t="s">
        <v>852</v>
      </c>
      <c r="E83" s="710">
        <f>J83+K83+X83</f>
        <v>0</v>
      </c>
      <c r="F83" s="710"/>
      <c r="G83" s="710"/>
      <c r="H83" s="710"/>
      <c r="I83" s="710">
        <f>E83-F83-G83-H83</f>
        <v>0</v>
      </c>
      <c r="J83" s="711"/>
      <c r="K83" s="711"/>
      <c r="L83" s="710"/>
      <c r="M83" s="710"/>
      <c r="N83" s="710"/>
      <c r="O83" s="710"/>
      <c r="P83" s="710"/>
      <c r="Q83" s="710"/>
      <c r="R83" s="710"/>
      <c r="S83" s="710"/>
      <c r="T83" s="710"/>
      <c r="U83" s="710"/>
      <c r="V83" s="710"/>
      <c r="W83" s="710"/>
      <c r="X83" s="683">
        <f t="shared" si="27"/>
        <v>0</v>
      </c>
      <c r="Y83" s="710"/>
      <c r="Z83" s="710"/>
      <c r="AA83" s="710"/>
      <c r="AB83" s="710"/>
    </row>
    <row r="84" spans="1:28" ht="15.75">
      <c r="A84" s="733"/>
      <c r="B84" s="716"/>
      <c r="C84" s="738" t="s">
        <v>1995</v>
      </c>
      <c r="D84" s="734" t="s">
        <v>853</v>
      </c>
      <c r="E84" s="710">
        <f>J84+K84+X84</f>
        <v>0</v>
      </c>
      <c r="F84" s="710"/>
      <c r="G84" s="710"/>
      <c r="H84" s="710"/>
      <c r="I84" s="710">
        <f>E84-F84-G84-H84</f>
        <v>0</v>
      </c>
      <c r="J84" s="711"/>
      <c r="K84" s="711"/>
      <c r="L84" s="710"/>
      <c r="M84" s="710"/>
      <c r="N84" s="710"/>
      <c r="O84" s="710"/>
      <c r="P84" s="710"/>
      <c r="Q84" s="710"/>
      <c r="R84" s="710"/>
      <c r="S84" s="710"/>
      <c r="T84" s="710"/>
      <c r="U84" s="710"/>
      <c r="V84" s="710"/>
      <c r="W84" s="710"/>
      <c r="X84" s="683">
        <f t="shared" si="27"/>
        <v>0</v>
      </c>
      <c r="Y84" s="710"/>
      <c r="Z84" s="710"/>
      <c r="AA84" s="710"/>
      <c r="AB84" s="710"/>
    </row>
    <row r="85" spans="1:28" ht="15.75">
      <c r="A85" s="733"/>
      <c r="B85" s="716"/>
      <c r="C85" s="735" t="s">
        <v>1028</v>
      </c>
      <c r="D85" s="734" t="s">
        <v>854</v>
      </c>
      <c r="E85" s="710">
        <f>J85+K85+X85</f>
        <v>0</v>
      </c>
      <c r="F85" s="710"/>
      <c r="G85" s="710"/>
      <c r="H85" s="710"/>
      <c r="I85" s="710">
        <f>E85-F85-G85-H85</f>
        <v>0</v>
      </c>
      <c r="J85" s="711"/>
      <c r="K85" s="711"/>
      <c r="L85" s="710"/>
      <c r="M85" s="710"/>
      <c r="N85" s="710"/>
      <c r="O85" s="710"/>
      <c r="P85" s="710"/>
      <c r="Q85" s="710"/>
      <c r="R85" s="710"/>
      <c r="S85" s="710"/>
      <c r="T85" s="710"/>
      <c r="U85" s="710"/>
      <c r="V85" s="710"/>
      <c r="W85" s="710"/>
      <c r="X85" s="683">
        <f t="shared" si="27"/>
        <v>0</v>
      </c>
      <c r="Y85" s="710"/>
      <c r="Z85" s="710"/>
      <c r="AA85" s="710"/>
      <c r="AB85" s="710"/>
    </row>
    <row r="86" spans="1:28" ht="15.75">
      <c r="A86" s="733"/>
      <c r="B86" s="1041" t="s">
        <v>855</v>
      </c>
      <c r="C86" s="1042"/>
      <c r="D86" s="734" t="s">
        <v>856</v>
      </c>
      <c r="E86" s="731">
        <v>0</v>
      </c>
      <c r="F86" s="731">
        <v>0</v>
      </c>
      <c r="G86" s="731">
        <v>0</v>
      </c>
      <c r="H86" s="731">
        <v>0</v>
      </c>
      <c r="I86" s="731">
        <v>0</v>
      </c>
      <c r="J86" s="732">
        <v>0</v>
      </c>
      <c r="K86" s="732">
        <v>0</v>
      </c>
      <c r="L86" s="731">
        <v>0</v>
      </c>
      <c r="M86" s="731">
        <v>0</v>
      </c>
      <c r="N86" s="731">
        <v>0</v>
      </c>
      <c r="O86" s="731">
        <v>0</v>
      </c>
      <c r="P86" s="731">
        <v>0</v>
      </c>
      <c r="Q86" s="731">
        <v>0</v>
      </c>
      <c r="R86" s="731">
        <v>0</v>
      </c>
      <c r="S86" s="731">
        <v>0</v>
      </c>
      <c r="T86" s="731">
        <v>0</v>
      </c>
      <c r="U86" s="731">
        <v>0</v>
      </c>
      <c r="V86" s="731">
        <v>0</v>
      </c>
      <c r="W86" s="731">
        <v>0</v>
      </c>
      <c r="X86" s="683">
        <f t="shared" si="27"/>
        <v>0</v>
      </c>
      <c r="Y86" s="731">
        <v>0</v>
      </c>
      <c r="Z86" s="731">
        <v>0</v>
      </c>
      <c r="AA86" s="731">
        <v>0</v>
      </c>
      <c r="AB86" s="731">
        <v>0</v>
      </c>
    </row>
    <row r="87" spans="1:28" ht="15.75">
      <c r="A87" s="733"/>
      <c r="B87" s="716"/>
      <c r="C87" s="735" t="s">
        <v>1993</v>
      </c>
      <c r="D87" s="734" t="s">
        <v>857</v>
      </c>
      <c r="E87" s="710">
        <f>J87+K87+X87</f>
        <v>0</v>
      </c>
      <c r="F87" s="710"/>
      <c r="G87" s="710"/>
      <c r="H87" s="710"/>
      <c r="I87" s="710">
        <f>E87-F87-G87-H87</f>
        <v>0</v>
      </c>
      <c r="J87" s="711"/>
      <c r="K87" s="711"/>
      <c r="L87" s="710"/>
      <c r="M87" s="710"/>
      <c r="N87" s="710"/>
      <c r="O87" s="710"/>
      <c r="P87" s="710"/>
      <c r="Q87" s="710"/>
      <c r="R87" s="710"/>
      <c r="S87" s="710"/>
      <c r="T87" s="710"/>
      <c r="U87" s="710"/>
      <c r="V87" s="710"/>
      <c r="W87" s="710"/>
      <c r="X87" s="683">
        <f t="shared" si="27"/>
        <v>0</v>
      </c>
      <c r="Y87" s="710"/>
      <c r="Z87" s="710"/>
      <c r="AA87" s="710"/>
      <c r="AB87" s="710"/>
    </row>
    <row r="88" spans="1:28" ht="15.75">
      <c r="A88" s="733"/>
      <c r="B88" s="716"/>
      <c r="C88" s="738" t="s">
        <v>1995</v>
      </c>
      <c r="D88" s="734" t="s">
        <v>858</v>
      </c>
      <c r="E88" s="710">
        <f>J88+K88+X88</f>
        <v>0</v>
      </c>
      <c r="F88" s="710"/>
      <c r="G88" s="710"/>
      <c r="H88" s="710"/>
      <c r="I88" s="710">
        <f>E88-F88-G88-H88</f>
        <v>0</v>
      </c>
      <c r="J88" s="711"/>
      <c r="K88" s="711"/>
      <c r="L88" s="710"/>
      <c r="M88" s="710"/>
      <c r="N88" s="710"/>
      <c r="O88" s="710"/>
      <c r="P88" s="710"/>
      <c r="Q88" s="710"/>
      <c r="R88" s="710"/>
      <c r="S88" s="710"/>
      <c r="T88" s="710"/>
      <c r="U88" s="710"/>
      <c r="V88" s="710"/>
      <c r="W88" s="710"/>
      <c r="X88" s="683">
        <f t="shared" si="27"/>
        <v>0</v>
      </c>
      <c r="Y88" s="710"/>
      <c r="Z88" s="710"/>
      <c r="AA88" s="710"/>
      <c r="AB88" s="710"/>
    </row>
    <row r="89" spans="1:28" ht="15.75">
      <c r="A89" s="733"/>
      <c r="B89" s="716"/>
      <c r="C89" s="735" t="s">
        <v>1028</v>
      </c>
      <c r="D89" s="734" t="s">
        <v>859</v>
      </c>
      <c r="E89" s="710">
        <f>J89+K89+X89</f>
        <v>0</v>
      </c>
      <c r="F89" s="710"/>
      <c r="G89" s="710"/>
      <c r="H89" s="710"/>
      <c r="I89" s="710">
        <f>E89-F89-G89-H89</f>
        <v>0</v>
      </c>
      <c r="J89" s="711"/>
      <c r="K89" s="711"/>
      <c r="L89" s="710"/>
      <c r="M89" s="710"/>
      <c r="N89" s="710"/>
      <c r="O89" s="710"/>
      <c r="P89" s="710"/>
      <c r="Q89" s="710"/>
      <c r="R89" s="710"/>
      <c r="S89" s="710"/>
      <c r="T89" s="710"/>
      <c r="U89" s="710"/>
      <c r="V89" s="710"/>
      <c r="W89" s="710"/>
      <c r="X89" s="683">
        <f t="shared" si="27"/>
        <v>0</v>
      </c>
      <c r="Y89" s="710"/>
      <c r="Z89" s="710"/>
      <c r="AA89" s="710"/>
      <c r="AB89" s="710"/>
    </row>
    <row r="90" spans="1:28" ht="15.75">
      <c r="A90" s="733"/>
      <c r="B90" s="1041" t="s">
        <v>860</v>
      </c>
      <c r="C90" s="1042"/>
      <c r="D90" s="734" t="s">
        <v>861</v>
      </c>
      <c r="E90" s="731">
        <v>0</v>
      </c>
      <c r="F90" s="731">
        <v>0</v>
      </c>
      <c r="G90" s="731">
        <v>0</v>
      </c>
      <c r="H90" s="731">
        <v>0</v>
      </c>
      <c r="I90" s="731">
        <v>0</v>
      </c>
      <c r="J90" s="732">
        <v>0</v>
      </c>
      <c r="K90" s="732">
        <v>0</v>
      </c>
      <c r="L90" s="731">
        <v>0</v>
      </c>
      <c r="M90" s="731">
        <v>0</v>
      </c>
      <c r="N90" s="731">
        <v>0</v>
      </c>
      <c r="O90" s="731">
        <v>0</v>
      </c>
      <c r="P90" s="731">
        <v>0</v>
      </c>
      <c r="Q90" s="731">
        <v>0</v>
      </c>
      <c r="R90" s="731">
        <v>0</v>
      </c>
      <c r="S90" s="731">
        <v>0</v>
      </c>
      <c r="T90" s="731">
        <v>0</v>
      </c>
      <c r="U90" s="731">
        <v>0</v>
      </c>
      <c r="V90" s="731">
        <v>0</v>
      </c>
      <c r="W90" s="731">
        <v>0</v>
      </c>
      <c r="X90" s="683">
        <f t="shared" si="27"/>
        <v>0</v>
      </c>
      <c r="Y90" s="731">
        <v>0</v>
      </c>
      <c r="Z90" s="731">
        <v>0</v>
      </c>
      <c r="AA90" s="731">
        <v>0</v>
      </c>
      <c r="AB90" s="731">
        <v>0</v>
      </c>
    </row>
    <row r="91" spans="1:28" ht="15.75">
      <c r="A91" s="733"/>
      <c r="B91" s="716"/>
      <c r="C91" s="735" t="s">
        <v>1993</v>
      </c>
      <c r="D91" s="734" t="s">
        <v>862</v>
      </c>
      <c r="E91" s="710">
        <f>J91+K91+X91</f>
        <v>0</v>
      </c>
      <c r="F91" s="710"/>
      <c r="G91" s="710"/>
      <c r="H91" s="710"/>
      <c r="I91" s="710">
        <f>E91-F91-G91-H91</f>
        <v>0</v>
      </c>
      <c r="J91" s="711"/>
      <c r="K91" s="711"/>
      <c r="L91" s="710"/>
      <c r="M91" s="710"/>
      <c r="N91" s="710"/>
      <c r="O91" s="710"/>
      <c r="P91" s="710"/>
      <c r="Q91" s="710"/>
      <c r="R91" s="710"/>
      <c r="S91" s="710"/>
      <c r="T91" s="710"/>
      <c r="U91" s="710"/>
      <c r="V91" s="710"/>
      <c r="W91" s="710"/>
      <c r="X91" s="683">
        <f t="shared" si="27"/>
        <v>0</v>
      </c>
      <c r="Y91" s="710"/>
      <c r="Z91" s="710"/>
      <c r="AA91" s="710"/>
      <c r="AB91" s="710"/>
    </row>
    <row r="92" spans="1:28" ht="15.75">
      <c r="A92" s="733"/>
      <c r="B92" s="716"/>
      <c r="C92" s="738" t="s">
        <v>1995</v>
      </c>
      <c r="D92" s="734" t="s">
        <v>863</v>
      </c>
      <c r="E92" s="710">
        <f>J92+K92+X92</f>
        <v>0</v>
      </c>
      <c r="F92" s="710"/>
      <c r="G92" s="710"/>
      <c r="H92" s="710"/>
      <c r="I92" s="710">
        <f>E92-F92-G92-H92</f>
        <v>0</v>
      </c>
      <c r="J92" s="711"/>
      <c r="K92" s="711"/>
      <c r="L92" s="710"/>
      <c r="M92" s="710"/>
      <c r="N92" s="710"/>
      <c r="O92" s="710"/>
      <c r="P92" s="710"/>
      <c r="Q92" s="710"/>
      <c r="R92" s="710"/>
      <c r="S92" s="710"/>
      <c r="T92" s="710"/>
      <c r="U92" s="710"/>
      <c r="V92" s="710"/>
      <c r="W92" s="710"/>
      <c r="X92" s="683">
        <f t="shared" si="27"/>
        <v>0</v>
      </c>
      <c r="Y92" s="710"/>
      <c r="Z92" s="710"/>
      <c r="AA92" s="710"/>
      <c r="AB92" s="710"/>
    </row>
    <row r="93" spans="1:28" ht="15.75">
      <c r="A93" s="733"/>
      <c r="B93" s="716"/>
      <c r="C93" s="735" t="s">
        <v>1028</v>
      </c>
      <c r="D93" s="734" t="s">
        <v>864</v>
      </c>
      <c r="E93" s="710">
        <f>J93+K93+X93</f>
        <v>0</v>
      </c>
      <c r="F93" s="710"/>
      <c r="G93" s="710"/>
      <c r="H93" s="710"/>
      <c r="I93" s="710">
        <f>E93-F93-G93-H93</f>
        <v>0</v>
      </c>
      <c r="J93" s="711"/>
      <c r="K93" s="711"/>
      <c r="L93" s="710"/>
      <c r="M93" s="710"/>
      <c r="N93" s="710"/>
      <c r="O93" s="710"/>
      <c r="P93" s="710"/>
      <c r="Q93" s="710"/>
      <c r="R93" s="710"/>
      <c r="S93" s="710"/>
      <c r="T93" s="710"/>
      <c r="U93" s="710"/>
      <c r="V93" s="710"/>
      <c r="W93" s="710"/>
      <c r="X93" s="683">
        <f t="shared" si="27"/>
        <v>0</v>
      </c>
      <c r="Y93" s="710"/>
      <c r="Z93" s="710"/>
      <c r="AA93" s="710"/>
      <c r="AB93" s="710"/>
    </row>
    <row r="94" spans="1:28" ht="15.75">
      <c r="A94" s="733"/>
      <c r="B94" s="1041" t="s">
        <v>865</v>
      </c>
      <c r="C94" s="1042"/>
      <c r="D94" s="734" t="s">
        <v>866</v>
      </c>
      <c r="E94" s="731">
        <v>0</v>
      </c>
      <c r="F94" s="731">
        <v>0</v>
      </c>
      <c r="G94" s="731">
        <v>0</v>
      </c>
      <c r="H94" s="731">
        <v>0</v>
      </c>
      <c r="I94" s="731">
        <v>0</v>
      </c>
      <c r="J94" s="732">
        <v>0</v>
      </c>
      <c r="K94" s="732">
        <v>0</v>
      </c>
      <c r="L94" s="731">
        <v>0</v>
      </c>
      <c r="M94" s="731">
        <v>0</v>
      </c>
      <c r="N94" s="731">
        <v>0</v>
      </c>
      <c r="O94" s="731">
        <v>0</v>
      </c>
      <c r="P94" s="731">
        <v>0</v>
      </c>
      <c r="Q94" s="731">
        <v>0</v>
      </c>
      <c r="R94" s="731">
        <v>0</v>
      </c>
      <c r="S94" s="731">
        <v>0</v>
      </c>
      <c r="T94" s="731">
        <v>0</v>
      </c>
      <c r="U94" s="731">
        <v>0</v>
      </c>
      <c r="V94" s="731">
        <v>0</v>
      </c>
      <c r="W94" s="731">
        <v>0</v>
      </c>
      <c r="X94" s="683">
        <f t="shared" si="27"/>
        <v>0</v>
      </c>
      <c r="Y94" s="731">
        <v>0</v>
      </c>
      <c r="Z94" s="731">
        <v>0</v>
      </c>
      <c r="AA94" s="731">
        <v>0</v>
      </c>
      <c r="AB94" s="731">
        <v>0</v>
      </c>
    </row>
    <row r="95" spans="1:28" ht="15.75">
      <c r="A95" s="733"/>
      <c r="B95" s="716"/>
      <c r="C95" s="735" t="s">
        <v>1993</v>
      </c>
      <c r="D95" s="734" t="s">
        <v>867</v>
      </c>
      <c r="E95" s="710">
        <f>J95+K95+X95</f>
        <v>0</v>
      </c>
      <c r="F95" s="710"/>
      <c r="G95" s="710"/>
      <c r="H95" s="710"/>
      <c r="I95" s="710">
        <f>E95-F95-G95-H95</f>
        <v>0</v>
      </c>
      <c r="J95" s="711"/>
      <c r="K95" s="711"/>
      <c r="L95" s="710"/>
      <c r="M95" s="710"/>
      <c r="N95" s="710"/>
      <c r="O95" s="710"/>
      <c r="P95" s="710"/>
      <c r="Q95" s="710"/>
      <c r="R95" s="710"/>
      <c r="S95" s="710"/>
      <c r="T95" s="710"/>
      <c r="U95" s="710"/>
      <c r="V95" s="710"/>
      <c r="W95" s="710"/>
      <c r="X95" s="683">
        <f t="shared" si="27"/>
        <v>0</v>
      </c>
      <c r="Y95" s="710"/>
      <c r="Z95" s="710"/>
      <c r="AA95" s="710"/>
      <c r="AB95" s="710"/>
    </row>
    <row r="96" spans="1:28" ht="15.75">
      <c r="A96" s="733"/>
      <c r="B96" s="716"/>
      <c r="C96" s="738" t="s">
        <v>1995</v>
      </c>
      <c r="D96" s="734" t="s">
        <v>868</v>
      </c>
      <c r="E96" s="710">
        <f>J96+K96+X96</f>
        <v>0</v>
      </c>
      <c r="F96" s="710"/>
      <c r="G96" s="710"/>
      <c r="H96" s="710"/>
      <c r="I96" s="710">
        <f>E96-F96-G96-H96</f>
        <v>0</v>
      </c>
      <c r="J96" s="711"/>
      <c r="K96" s="711"/>
      <c r="L96" s="710"/>
      <c r="M96" s="710"/>
      <c r="N96" s="710"/>
      <c r="O96" s="710"/>
      <c r="P96" s="710"/>
      <c r="Q96" s="710"/>
      <c r="R96" s="710"/>
      <c r="S96" s="710"/>
      <c r="T96" s="710"/>
      <c r="U96" s="710"/>
      <c r="V96" s="710"/>
      <c r="W96" s="710"/>
      <c r="X96" s="683">
        <f t="shared" si="27"/>
        <v>0</v>
      </c>
      <c r="Y96" s="710"/>
      <c r="Z96" s="710"/>
      <c r="AA96" s="710"/>
      <c r="AB96" s="710"/>
    </row>
    <row r="97" spans="1:28" ht="15.75">
      <c r="A97" s="733"/>
      <c r="B97" s="716"/>
      <c r="C97" s="735" t="s">
        <v>1028</v>
      </c>
      <c r="D97" s="734" t="s">
        <v>869</v>
      </c>
      <c r="E97" s="710">
        <f>J97+K97+X97</f>
        <v>0</v>
      </c>
      <c r="F97" s="710"/>
      <c r="G97" s="710"/>
      <c r="H97" s="710"/>
      <c r="I97" s="710">
        <f>E97-F97-G97-H97</f>
        <v>0</v>
      </c>
      <c r="J97" s="711"/>
      <c r="K97" s="711"/>
      <c r="L97" s="710"/>
      <c r="M97" s="710"/>
      <c r="N97" s="710"/>
      <c r="O97" s="710"/>
      <c r="P97" s="710"/>
      <c r="Q97" s="710"/>
      <c r="R97" s="710"/>
      <c r="S97" s="710"/>
      <c r="T97" s="710"/>
      <c r="U97" s="710"/>
      <c r="V97" s="710"/>
      <c r="W97" s="710"/>
      <c r="X97" s="683">
        <f t="shared" si="27"/>
        <v>0</v>
      </c>
      <c r="Y97" s="710"/>
      <c r="Z97" s="710"/>
      <c r="AA97" s="710"/>
      <c r="AB97" s="710"/>
    </row>
    <row r="98" spans="1:28" ht="15.75">
      <c r="A98" s="733"/>
      <c r="B98" s="1041" t="s">
        <v>1040</v>
      </c>
      <c r="C98" s="1042"/>
      <c r="D98" s="734" t="s">
        <v>870</v>
      </c>
      <c r="E98" s="731">
        <v>0</v>
      </c>
      <c r="F98" s="731">
        <v>0</v>
      </c>
      <c r="G98" s="731">
        <v>0</v>
      </c>
      <c r="H98" s="731">
        <v>0</v>
      </c>
      <c r="I98" s="731">
        <v>0</v>
      </c>
      <c r="J98" s="732">
        <v>0</v>
      </c>
      <c r="K98" s="732">
        <v>0</v>
      </c>
      <c r="L98" s="731">
        <v>0</v>
      </c>
      <c r="M98" s="731">
        <v>0</v>
      </c>
      <c r="N98" s="731">
        <v>0</v>
      </c>
      <c r="O98" s="731">
        <v>0</v>
      </c>
      <c r="P98" s="731">
        <v>0</v>
      </c>
      <c r="Q98" s="731">
        <v>0</v>
      </c>
      <c r="R98" s="731">
        <v>0</v>
      </c>
      <c r="S98" s="731">
        <v>0</v>
      </c>
      <c r="T98" s="731">
        <v>0</v>
      </c>
      <c r="U98" s="731">
        <v>0</v>
      </c>
      <c r="V98" s="731">
        <v>0</v>
      </c>
      <c r="W98" s="731">
        <v>0</v>
      </c>
      <c r="X98" s="683">
        <f t="shared" si="27"/>
        <v>0</v>
      </c>
      <c r="Y98" s="731">
        <v>0</v>
      </c>
      <c r="Z98" s="731">
        <v>0</v>
      </c>
      <c r="AA98" s="731">
        <v>0</v>
      </c>
      <c r="AB98" s="731">
        <v>0</v>
      </c>
    </row>
    <row r="99" spans="1:28" ht="15.75">
      <c r="A99" s="733"/>
      <c r="B99" s="716"/>
      <c r="C99" s="735" t="s">
        <v>1993</v>
      </c>
      <c r="D99" s="734" t="s">
        <v>871</v>
      </c>
      <c r="E99" s="710">
        <f>J99+K99+X99</f>
        <v>0</v>
      </c>
      <c r="F99" s="731"/>
      <c r="G99" s="731"/>
      <c r="H99" s="731"/>
      <c r="I99" s="710">
        <f>E99-F99-G99-H99</f>
        <v>0</v>
      </c>
      <c r="J99" s="732"/>
      <c r="K99" s="732"/>
      <c r="L99" s="731"/>
      <c r="M99" s="731"/>
      <c r="N99" s="731"/>
      <c r="O99" s="731"/>
      <c r="P99" s="731"/>
      <c r="Q99" s="731"/>
      <c r="R99" s="731"/>
      <c r="S99" s="731"/>
      <c r="T99" s="731"/>
      <c r="U99" s="731"/>
      <c r="V99" s="731"/>
      <c r="W99" s="731"/>
      <c r="X99" s="683">
        <f t="shared" si="27"/>
        <v>0</v>
      </c>
      <c r="Y99" s="731"/>
      <c r="Z99" s="731"/>
      <c r="AA99" s="731"/>
      <c r="AB99" s="731"/>
    </row>
    <row r="100" spans="1:28" ht="15.75">
      <c r="A100" s="733"/>
      <c r="B100" s="716"/>
      <c r="C100" s="738" t="s">
        <v>1995</v>
      </c>
      <c r="D100" s="734" t="s">
        <v>872</v>
      </c>
      <c r="E100" s="710">
        <f>J100+K100+X100</f>
        <v>0</v>
      </c>
      <c r="F100" s="731"/>
      <c r="G100" s="731"/>
      <c r="H100" s="731"/>
      <c r="I100" s="710">
        <f>E100-F100-G100-H100</f>
        <v>0</v>
      </c>
      <c r="J100" s="732"/>
      <c r="K100" s="732"/>
      <c r="L100" s="731"/>
      <c r="M100" s="731"/>
      <c r="N100" s="731"/>
      <c r="O100" s="731"/>
      <c r="P100" s="731"/>
      <c r="Q100" s="731"/>
      <c r="R100" s="731"/>
      <c r="S100" s="731"/>
      <c r="T100" s="731"/>
      <c r="U100" s="731"/>
      <c r="V100" s="731"/>
      <c r="W100" s="731"/>
      <c r="X100" s="683">
        <f t="shared" si="27"/>
        <v>0</v>
      </c>
      <c r="Y100" s="731"/>
      <c r="Z100" s="731"/>
      <c r="AA100" s="731"/>
      <c r="AB100" s="731"/>
    </row>
    <row r="101" spans="1:28" ht="15.75">
      <c r="A101" s="733"/>
      <c r="B101" s="716"/>
      <c r="C101" s="735" t="s">
        <v>1028</v>
      </c>
      <c r="D101" s="734" t="s">
        <v>873</v>
      </c>
      <c r="E101" s="710">
        <f>J101+K101+X101</f>
        <v>0</v>
      </c>
      <c r="F101" s="731"/>
      <c r="G101" s="731"/>
      <c r="H101" s="731"/>
      <c r="I101" s="710">
        <f>E101-F101-G101-H101</f>
        <v>0</v>
      </c>
      <c r="J101" s="732"/>
      <c r="K101" s="732"/>
      <c r="L101" s="731"/>
      <c r="M101" s="731"/>
      <c r="N101" s="731"/>
      <c r="O101" s="731"/>
      <c r="P101" s="731"/>
      <c r="Q101" s="731"/>
      <c r="R101" s="731"/>
      <c r="S101" s="731"/>
      <c r="T101" s="731"/>
      <c r="U101" s="731"/>
      <c r="V101" s="731"/>
      <c r="W101" s="731"/>
      <c r="X101" s="683">
        <f t="shared" si="27"/>
        <v>0</v>
      </c>
      <c r="Y101" s="731"/>
      <c r="Z101" s="731"/>
      <c r="AA101" s="731"/>
      <c r="AB101" s="731"/>
    </row>
    <row r="102" spans="1:28" ht="15.75">
      <c r="A102" s="733"/>
      <c r="B102" s="1041" t="s">
        <v>705</v>
      </c>
      <c r="C102" s="1042"/>
      <c r="D102" s="734" t="s">
        <v>874</v>
      </c>
      <c r="E102" s="731">
        <v>0</v>
      </c>
      <c r="F102" s="731">
        <v>0</v>
      </c>
      <c r="G102" s="731">
        <v>0</v>
      </c>
      <c r="H102" s="731">
        <v>0</v>
      </c>
      <c r="I102" s="731">
        <v>0</v>
      </c>
      <c r="J102" s="732">
        <v>0</v>
      </c>
      <c r="K102" s="732">
        <v>0</v>
      </c>
      <c r="L102" s="731">
        <v>0</v>
      </c>
      <c r="M102" s="731">
        <v>0</v>
      </c>
      <c r="N102" s="731">
        <v>0</v>
      </c>
      <c r="O102" s="731">
        <v>0</v>
      </c>
      <c r="P102" s="731">
        <v>0</v>
      </c>
      <c r="Q102" s="731">
        <v>0</v>
      </c>
      <c r="R102" s="731">
        <v>0</v>
      </c>
      <c r="S102" s="731">
        <v>0</v>
      </c>
      <c r="T102" s="731">
        <v>0</v>
      </c>
      <c r="U102" s="731">
        <v>0</v>
      </c>
      <c r="V102" s="731">
        <v>0</v>
      </c>
      <c r="W102" s="731">
        <v>0</v>
      </c>
      <c r="X102" s="683">
        <f t="shared" si="27"/>
        <v>0</v>
      </c>
      <c r="Y102" s="731">
        <v>0</v>
      </c>
      <c r="Z102" s="731">
        <v>0</v>
      </c>
      <c r="AA102" s="731">
        <v>0</v>
      </c>
      <c r="AB102" s="731">
        <v>0</v>
      </c>
    </row>
    <row r="103" spans="1:28" ht="15.75">
      <c r="A103" s="733"/>
      <c r="B103" s="716"/>
      <c r="C103" s="735" t="s">
        <v>1993</v>
      </c>
      <c r="D103" s="734" t="s">
        <v>875</v>
      </c>
      <c r="E103" s="710">
        <f>J103+K103+X103</f>
        <v>0</v>
      </c>
      <c r="F103" s="731"/>
      <c r="G103" s="731"/>
      <c r="H103" s="731"/>
      <c r="I103" s="710">
        <f>E103-F103-G103-H103</f>
        <v>0</v>
      </c>
      <c r="J103" s="732"/>
      <c r="K103" s="732"/>
      <c r="L103" s="731"/>
      <c r="M103" s="731"/>
      <c r="N103" s="731"/>
      <c r="O103" s="731"/>
      <c r="P103" s="731"/>
      <c r="Q103" s="731"/>
      <c r="R103" s="731"/>
      <c r="S103" s="731"/>
      <c r="T103" s="731"/>
      <c r="U103" s="731"/>
      <c r="V103" s="731"/>
      <c r="W103" s="731"/>
      <c r="X103" s="683">
        <f t="shared" si="27"/>
        <v>0</v>
      </c>
      <c r="Y103" s="731"/>
      <c r="Z103" s="731"/>
      <c r="AA103" s="731"/>
      <c r="AB103" s="731"/>
    </row>
    <row r="104" spans="1:28" ht="15.75">
      <c r="A104" s="733"/>
      <c r="B104" s="716"/>
      <c r="C104" s="738" t="s">
        <v>1995</v>
      </c>
      <c r="D104" s="734" t="s">
        <v>876</v>
      </c>
      <c r="E104" s="710">
        <f>J104+K104+X104</f>
        <v>0</v>
      </c>
      <c r="F104" s="731"/>
      <c r="G104" s="731"/>
      <c r="H104" s="731"/>
      <c r="I104" s="710">
        <f>E104-F104-G104-H104</f>
        <v>0</v>
      </c>
      <c r="J104" s="732"/>
      <c r="K104" s="732"/>
      <c r="L104" s="731"/>
      <c r="M104" s="731"/>
      <c r="N104" s="731"/>
      <c r="O104" s="731"/>
      <c r="P104" s="731"/>
      <c r="Q104" s="731"/>
      <c r="R104" s="731"/>
      <c r="S104" s="731"/>
      <c r="T104" s="731"/>
      <c r="U104" s="731"/>
      <c r="V104" s="731"/>
      <c r="W104" s="731"/>
      <c r="X104" s="683">
        <f t="shared" si="27"/>
        <v>0</v>
      </c>
      <c r="Y104" s="731"/>
      <c r="Z104" s="731"/>
      <c r="AA104" s="731"/>
      <c r="AB104" s="731"/>
    </row>
    <row r="105" spans="1:28" ht="15.75">
      <c r="A105" s="733"/>
      <c r="B105" s="716"/>
      <c r="C105" s="735" t="s">
        <v>1028</v>
      </c>
      <c r="D105" s="734" t="s">
        <v>877</v>
      </c>
      <c r="E105" s="710">
        <f>J105+K105+X105</f>
        <v>0</v>
      </c>
      <c r="F105" s="731"/>
      <c r="G105" s="731"/>
      <c r="H105" s="731"/>
      <c r="I105" s="710">
        <f>E105-F105-G105-H105</f>
        <v>0</v>
      </c>
      <c r="J105" s="732"/>
      <c r="K105" s="732"/>
      <c r="L105" s="731"/>
      <c r="M105" s="731"/>
      <c r="N105" s="731"/>
      <c r="O105" s="731"/>
      <c r="P105" s="731"/>
      <c r="Q105" s="731"/>
      <c r="R105" s="731"/>
      <c r="S105" s="731"/>
      <c r="T105" s="731"/>
      <c r="U105" s="731"/>
      <c r="V105" s="731"/>
      <c r="W105" s="731"/>
      <c r="X105" s="683">
        <f t="shared" si="27"/>
        <v>0</v>
      </c>
      <c r="Y105" s="731"/>
      <c r="Z105" s="731"/>
      <c r="AA105" s="731"/>
      <c r="AB105" s="731"/>
    </row>
    <row r="106" spans="1:28" ht="15.75">
      <c r="A106" s="733"/>
      <c r="B106" s="1041" t="s">
        <v>707</v>
      </c>
      <c r="C106" s="1042"/>
      <c r="D106" s="734" t="s">
        <v>878</v>
      </c>
      <c r="E106" s="731">
        <v>0</v>
      </c>
      <c r="F106" s="731">
        <v>0</v>
      </c>
      <c r="G106" s="731">
        <v>0</v>
      </c>
      <c r="H106" s="731">
        <v>0</v>
      </c>
      <c r="I106" s="731">
        <v>0</v>
      </c>
      <c r="J106" s="732">
        <v>0</v>
      </c>
      <c r="K106" s="732">
        <v>0</v>
      </c>
      <c r="L106" s="731">
        <v>0</v>
      </c>
      <c r="M106" s="731">
        <v>0</v>
      </c>
      <c r="N106" s="731">
        <v>0</v>
      </c>
      <c r="O106" s="731">
        <v>0</v>
      </c>
      <c r="P106" s="731">
        <v>0</v>
      </c>
      <c r="Q106" s="731">
        <v>0</v>
      </c>
      <c r="R106" s="731">
        <v>0</v>
      </c>
      <c r="S106" s="731">
        <v>0</v>
      </c>
      <c r="T106" s="731">
        <v>0</v>
      </c>
      <c r="U106" s="731">
        <v>0</v>
      </c>
      <c r="V106" s="731">
        <v>0</v>
      </c>
      <c r="W106" s="731">
        <v>0</v>
      </c>
      <c r="X106" s="683">
        <f t="shared" si="27"/>
        <v>0</v>
      </c>
      <c r="Y106" s="731">
        <v>0</v>
      </c>
      <c r="Z106" s="731">
        <v>0</v>
      </c>
      <c r="AA106" s="731">
        <v>0</v>
      </c>
      <c r="AB106" s="731">
        <v>0</v>
      </c>
    </row>
    <row r="107" spans="1:28" ht="15.75">
      <c r="A107" s="733"/>
      <c r="B107" s="716"/>
      <c r="C107" s="735" t="s">
        <v>1993</v>
      </c>
      <c r="D107" s="734" t="s">
        <v>879</v>
      </c>
      <c r="E107" s="710">
        <f>J107+K107+X107</f>
        <v>0</v>
      </c>
      <c r="F107" s="731"/>
      <c r="G107" s="731"/>
      <c r="H107" s="731"/>
      <c r="I107" s="710">
        <f>E107-F107-G107-H107</f>
        <v>0</v>
      </c>
      <c r="J107" s="732"/>
      <c r="K107" s="732"/>
      <c r="L107" s="731"/>
      <c r="M107" s="731"/>
      <c r="N107" s="731"/>
      <c r="O107" s="731"/>
      <c r="P107" s="731"/>
      <c r="Q107" s="731"/>
      <c r="R107" s="731"/>
      <c r="S107" s="731"/>
      <c r="T107" s="731"/>
      <c r="U107" s="731"/>
      <c r="V107" s="731"/>
      <c r="W107" s="731"/>
      <c r="X107" s="683">
        <f t="shared" si="27"/>
        <v>0</v>
      </c>
      <c r="Y107" s="731"/>
      <c r="Z107" s="731"/>
      <c r="AA107" s="731"/>
      <c r="AB107" s="731"/>
    </row>
    <row r="108" spans="1:28" ht="15.75">
      <c r="A108" s="733"/>
      <c r="B108" s="716"/>
      <c r="C108" s="738" t="s">
        <v>1995</v>
      </c>
      <c r="D108" s="734" t="s">
        <v>880</v>
      </c>
      <c r="E108" s="710">
        <f>J108+K108+X108</f>
        <v>0</v>
      </c>
      <c r="F108" s="731"/>
      <c r="G108" s="731"/>
      <c r="H108" s="731"/>
      <c r="I108" s="710">
        <f>E108-F108-G108-H108</f>
        <v>0</v>
      </c>
      <c r="J108" s="732"/>
      <c r="K108" s="732"/>
      <c r="L108" s="731"/>
      <c r="M108" s="731"/>
      <c r="N108" s="731"/>
      <c r="O108" s="731"/>
      <c r="P108" s="731"/>
      <c r="Q108" s="731"/>
      <c r="R108" s="731"/>
      <c r="S108" s="731"/>
      <c r="T108" s="731"/>
      <c r="U108" s="731"/>
      <c r="V108" s="731"/>
      <c r="W108" s="731"/>
      <c r="X108" s="683">
        <f t="shared" si="27"/>
        <v>0</v>
      </c>
      <c r="Y108" s="731"/>
      <c r="Z108" s="731"/>
      <c r="AA108" s="731"/>
      <c r="AB108" s="731"/>
    </row>
    <row r="109" spans="1:28" ht="15.75">
      <c r="A109" s="733"/>
      <c r="B109" s="716"/>
      <c r="C109" s="735" t="s">
        <v>881</v>
      </c>
      <c r="D109" s="734" t="s">
        <v>882</v>
      </c>
      <c r="E109" s="710">
        <f>J109+K109+X109</f>
        <v>0</v>
      </c>
      <c r="F109" s="731"/>
      <c r="G109" s="731"/>
      <c r="H109" s="731"/>
      <c r="I109" s="710">
        <f>E109-F109-G109-H109</f>
        <v>0</v>
      </c>
      <c r="J109" s="732"/>
      <c r="K109" s="732"/>
      <c r="L109" s="731"/>
      <c r="M109" s="731"/>
      <c r="N109" s="731"/>
      <c r="O109" s="731"/>
      <c r="P109" s="731"/>
      <c r="Q109" s="731"/>
      <c r="R109" s="731"/>
      <c r="S109" s="731"/>
      <c r="T109" s="731"/>
      <c r="U109" s="731"/>
      <c r="V109" s="731"/>
      <c r="W109" s="731"/>
      <c r="X109" s="683">
        <f t="shared" si="27"/>
        <v>0</v>
      </c>
      <c r="Y109" s="731"/>
      <c r="Z109" s="731"/>
      <c r="AA109" s="731"/>
      <c r="AB109" s="731"/>
    </row>
    <row r="110" spans="1:28" ht="15.75">
      <c r="A110" s="733"/>
      <c r="B110" s="1041" t="s">
        <v>712</v>
      </c>
      <c r="C110" s="1042"/>
      <c r="D110" s="734" t="s">
        <v>883</v>
      </c>
      <c r="E110" s="731">
        <v>0</v>
      </c>
      <c r="F110" s="731">
        <v>0</v>
      </c>
      <c r="G110" s="731">
        <v>0</v>
      </c>
      <c r="H110" s="731">
        <v>0</v>
      </c>
      <c r="I110" s="731">
        <v>0</v>
      </c>
      <c r="J110" s="732">
        <v>0</v>
      </c>
      <c r="K110" s="732">
        <v>0</v>
      </c>
      <c r="L110" s="731">
        <v>0</v>
      </c>
      <c r="M110" s="731">
        <v>0</v>
      </c>
      <c r="N110" s="731">
        <v>0</v>
      </c>
      <c r="O110" s="731">
        <v>0</v>
      </c>
      <c r="P110" s="731">
        <v>0</v>
      </c>
      <c r="Q110" s="731">
        <v>0</v>
      </c>
      <c r="R110" s="731">
        <v>0</v>
      </c>
      <c r="S110" s="731">
        <v>0</v>
      </c>
      <c r="T110" s="731">
        <v>0</v>
      </c>
      <c r="U110" s="731">
        <v>0</v>
      </c>
      <c r="V110" s="731">
        <v>0</v>
      </c>
      <c r="W110" s="731">
        <v>0</v>
      </c>
      <c r="X110" s="683">
        <f t="shared" si="27"/>
        <v>0</v>
      </c>
      <c r="Y110" s="731">
        <v>0</v>
      </c>
      <c r="Z110" s="731">
        <v>0</v>
      </c>
      <c r="AA110" s="731">
        <v>0</v>
      </c>
      <c r="AB110" s="731">
        <v>0</v>
      </c>
    </row>
    <row r="111" spans="1:24" ht="15.75">
      <c r="A111" s="733"/>
      <c r="B111" s="716"/>
      <c r="C111" s="735" t="s">
        <v>1993</v>
      </c>
      <c r="D111" s="734" t="s">
        <v>884</v>
      </c>
      <c r="E111" s="710">
        <f>J111+K111+X111</f>
        <v>0</v>
      </c>
      <c r="F111" s="731"/>
      <c r="G111" s="731"/>
      <c r="H111" s="731"/>
      <c r="I111" s="710">
        <f>E111-F111-G111-H111</f>
        <v>0</v>
      </c>
      <c r="J111" s="732"/>
      <c r="K111" s="732"/>
      <c r="X111" s="683">
        <f t="shared" si="27"/>
        <v>0</v>
      </c>
    </row>
    <row r="112" spans="1:24" ht="15.75">
      <c r="A112" s="733"/>
      <c r="B112" s="716"/>
      <c r="C112" s="738" t="s">
        <v>1995</v>
      </c>
      <c r="D112" s="734" t="s">
        <v>885</v>
      </c>
      <c r="E112" s="710">
        <f>J112+K112+X112</f>
        <v>0</v>
      </c>
      <c r="F112" s="731"/>
      <c r="G112" s="731"/>
      <c r="H112" s="731"/>
      <c r="I112" s="710">
        <f>E112-F112-G112-H112</f>
        <v>0</v>
      </c>
      <c r="J112" s="732"/>
      <c r="K112" s="732"/>
      <c r="X112" s="683">
        <f t="shared" si="27"/>
        <v>0</v>
      </c>
    </row>
    <row r="113" spans="1:24" ht="15.75">
      <c r="A113" s="733"/>
      <c r="B113" s="716"/>
      <c r="C113" s="735" t="s">
        <v>881</v>
      </c>
      <c r="D113" s="734" t="s">
        <v>886</v>
      </c>
      <c r="E113" s="710">
        <f>J113+K113+X113</f>
        <v>0</v>
      </c>
      <c r="F113" s="731"/>
      <c r="G113" s="731"/>
      <c r="H113" s="731"/>
      <c r="I113" s="710">
        <f>E113-F113-G113-H113</f>
        <v>0</v>
      </c>
      <c r="J113" s="732"/>
      <c r="K113" s="732"/>
      <c r="X113" s="683">
        <f t="shared" si="27"/>
        <v>0</v>
      </c>
    </row>
    <row r="114" spans="1:24" ht="15.75">
      <c r="A114" s="740"/>
      <c r="B114" s="740"/>
      <c r="C114" s="740"/>
      <c r="D114" s="741"/>
      <c r="E114" s="742"/>
      <c r="F114" s="742"/>
      <c r="G114" s="742"/>
      <c r="H114" s="742"/>
      <c r="I114" s="743"/>
      <c r="J114" s="744"/>
      <c r="K114" s="744"/>
      <c r="X114" s="744"/>
    </row>
    <row r="115" spans="1:9" ht="15.75">
      <c r="A115" s="745" t="s">
        <v>887</v>
      </c>
      <c r="B115" s="746"/>
      <c r="C115" s="746"/>
      <c r="D115" s="747" t="s">
        <v>888</v>
      </c>
      <c r="E115" s="748"/>
      <c r="F115" s="748"/>
      <c r="G115" s="748"/>
      <c r="H115" s="748"/>
      <c r="I115" s="749"/>
    </row>
    <row r="116" spans="1:9" ht="15.75">
      <c r="A116" s="678" t="s">
        <v>1863</v>
      </c>
      <c r="B116" s="679"/>
      <c r="C116" s="680"/>
      <c r="D116" s="681" t="s">
        <v>1330</v>
      </c>
      <c r="E116" s="682"/>
      <c r="F116" s="682"/>
      <c r="G116" s="682"/>
      <c r="H116" s="682"/>
      <c r="I116" s="750"/>
    </row>
    <row r="117" spans="1:9" ht="15.75">
      <c r="A117" s="678" t="s">
        <v>1864</v>
      </c>
      <c r="B117" s="679"/>
      <c r="C117" s="680"/>
      <c r="D117" s="681" t="s">
        <v>1331</v>
      </c>
      <c r="E117" s="682"/>
      <c r="F117" s="682"/>
      <c r="G117" s="682"/>
      <c r="H117" s="682"/>
      <c r="I117" s="750"/>
    </row>
    <row r="118" spans="1:9" ht="15.75">
      <c r="A118" s="678" t="s">
        <v>1865</v>
      </c>
      <c r="B118" s="679"/>
      <c r="C118" s="680"/>
      <c r="D118" s="684" t="s">
        <v>1663</v>
      </c>
      <c r="E118" s="682"/>
      <c r="F118" s="682"/>
      <c r="G118" s="682"/>
      <c r="H118" s="682"/>
      <c r="I118" s="750"/>
    </row>
    <row r="119" spans="1:9" ht="15.75">
      <c r="A119" s="685" t="s">
        <v>1866</v>
      </c>
      <c r="B119" s="686"/>
      <c r="C119" s="686"/>
      <c r="D119" s="681" t="s">
        <v>1867</v>
      </c>
      <c r="E119" s="682"/>
      <c r="F119" s="682"/>
      <c r="G119" s="682"/>
      <c r="H119" s="682"/>
      <c r="I119" s="750"/>
    </row>
    <row r="120" spans="1:9" ht="15.75">
      <c r="A120" s="678"/>
      <c r="B120" s="687" t="s">
        <v>809</v>
      </c>
      <c r="C120" s="688"/>
      <c r="D120" s="681" t="s">
        <v>1868</v>
      </c>
      <c r="E120" s="682"/>
      <c r="F120" s="682"/>
      <c r="G120" s="682"/>
      <c r="H120" s="682"/>
      <c r="I120" s="750"/>
    </row>
    <row r="121" spans="1:9" ht="15.75">
      <c r="A121" s="689" t="s">
        <v>1869</v>
      </c>
      <c r="B121" s="690"/>
      <c r="C121" s="691"/>
      <c r="D121" s="684" t="s">
        <v>1665</v>
      </c>
      <c r="E121" s="682"/>
      <c r="F121" s="682"/>
      <c r="G121" s="682"/>
      <c r="H121" s="682"/>
      <c r="I121" s="750"/>
    </row>
    <row r="122" spans="1:9" ht="15.75">
      <c r="A122" s="685" t="s">
        <v>1870</v>
      </c>
      <c r="B122" s="692"/>
      <c r="C122" s="693"/>
      <c r="D122" s="684" t="s">
        <v>1666</v>
      </c>
      <c r="E122" s="682"/>
      <c r="F122" s="682"/>
      <c r="G122" s="682"/>
      <c r="H122" s="682"/>
      <c r="I122" s="750"/>
    </row>
    <row r="123" spans="1:9" ht="15.75">
      <c r="A123" s="685" t="s">
        <v>1871</v>
      </c>
      <c r="B123" s="694"/>
      <c r="C123" s="693"/>
      <c r="D123" s="681" t="s">
        <v>1872</v>
      </c>
      <c r="E123" s="682"/>
      <c r="F123" s="682"/>
      <c r="G123" s="682"/>
      <c r="H123" s="682"/>
      <c r="I123" s="750"/>
    </row>
    <row r="124" spans="1:9" ht="15.75">
      <c r="A124" s="695"/>
      <c r="B124" s="687" t="s">
        <v>1748</v>
      </c>
      <c r="C124" s="688"/>
      <c r="D124" s="696" t="s">
        <v>1873</v>
      </c>
      <c r="E124" s="682"/>
      <c r="F124" s="682"/>
      <c r="G124" s="682"/>
      <c r="H124" s="682"/>
      <c r="I124" s="750"/>
    </row>
    <row r="125" spans="1:9" ht="15.75">
      <c r="A125" s="689"/>
      <c r="B125" s="687" t="s">
        <v>1874</v>
      </c>
      <c r="C125" s="688"/>
      <c r="D125" s="697" t="s">
        <v>1875</v>
      </c>
      <c r="E125" s="682"/>
      <c r="F125" s="682"/>
      <c r="G125" s="682"/>
      <c r="H125" s="682"/>
      <c r="I125" s="750"/>
    </row>
    <row r="126" spans="1:9" ht="15.75">
      <c r="A126" s="689"/>
      <c r="B126" s="687" t="s">
        <v>822</v>
      </c>
      <c r="C126" s="688"/>
      <c r="D126" s="697" t="s">
        <v>1876</v>
      </c>
      <c r="E126" s="682"/>
      <c r="F126" s="682"/>
      <c r="G126" s="682"/>
      <c r="H126" s="682"/>
      <c r="I126" s="750"/>
    </row>
    <row r="127" spans="1:9" ht="15.75">
      <c r="A127" s="689" t="s">
        <v>1877</v>
      </c>
      <c r="B127" s="692"/>
      <c r="C127" s="691"/>
      <c r="D127" s="698" t="s">
        <v>1667</v>
      </c>
      <c r="E127" s="682"/>
      <c r="F127" s="682"/>
      <c r="G127" s="682"/>
      <c r="H127" s="682"/>
      <c r="I127" s="750"/>
    </row>
    <row r="128" spans="1:9" ht="15.75">
      <c r="A128" s="1066" t="s">
        <v>1878</v>
      </c>
      <c r="B128" s="1067"/>
      <c r="C128" s="1068"/>
      <c r="D128" s="699" t="s">
        <v>1879</v>
      </c>
      <c r="E128" s="682"/>
      <c r="F128" s="682"/>
      <c r="G128" s="682"/>
      <c r="H128" s="682"/>
      <c r="I128" s="750"/>
    </row>
    <row r="129" spans="1:9" ht="15.75">
      <c r="A129" s="695"/>
      <c r="B129" s="687" t="s">
        <v>1880</v>
      </c>
      <c r="C129" s="688"/>
      <c r="D129" s="681" t="s">
        <v>1881</v>
      </c>
      <c r="E129" s="682"/>
      <c r="F129" s="682"/>
      <c r="G129" s="682"/>
      <c r="H129" s="682"/>
      <c r="I129" s="750"/>
    </row>
    <row r="130" spans="1:9" ht="15.75">
      <c r="A130" s="695"/>
      <c r="B130" s="687" t="s">
        <v>1882</v>
      </c>
      <c r="C130" s="688"/>
      <c r="D130" s="681" t="s">
        <v>1883</v>
      </c>
      <c r="E130" s="682"/>
      <c r="F130" s="682"/>
      <c r="G130" s="682"/>
      <c r="H130" s="682"/>
      <c r="I130" s="750"/>
    </row>
    <row r="131" spans="1:9" ht="15.75">
      <c r="A131" s="695"/>
      <c r="B131" s="687" t="s">
        <v>1884</v>
      </c>
      <c r="C131" s="688"/>
      <c r="D131" s="681" t="s">
        <v>1885</v>
      </c>
      <c r="E131" s="682"/>
      <c r="F131" s="682"/>
      <c r="G131" s="682"/>
      <c r="H131" s="682"/>
      <c r="I131" s="750"/>
    </row>
    <row r="132" spans="1:9" ht="15.75">
      <c r="A132" s="700"/>
      <c r="B132" s="687" t="s">
        <v>1768</v>
      </c>
      <c r="C132" s="688"/>
      <c r="D132" s="681" t="s">
        <v>1769</v>
      </c>
      <c r="E132" s="682"/>
      <c r="F132" s="682"/>
      <c r="G132" s="682"/>
      <c r="H132" s="682"/>
      <c r="I132" s="750"/>
    </row>
    <row r="133" spans="1:9" ht="15.75">
      <c r="A133" s="701"/>
      <c r="B133" s="687" t="s">
        <v>1770</v>
      </c>
      <c r="C133" s="688"/>
      <c r="D133" s="681" t="s">
        <v>1771</v>
      </c>
      <c r="E133" s="682"/>
      <c r="F133" s="682"/>
      <c r="G133" s="682"/>
      <c r="H133" s="682"/>
      <c r="I133" s="750"/>
    </row>
    <row r="134" spans="1:9" ht="15.75">
      <c r="A134" s="701"/>
      <c r="B134" s="687" t="s">
        <v>1772</v>
      </c>
      <c r="C134" s="688"/>
      <c r="D134" s="681" t="s">
        <v>1773</v>
      </c>
      <c r="E134" s="682"/>
      <c r="F134" s="682"/>
      <c r="G134" s="682"/>
      <c r="H134" s="682"/>
      <c r="I134" s="750"/>
    </row>
    <row r="135" spans="1:9" ht="15.75">
      <c r="A135" s="701"/>
      <c r="B135" s="687" t="s">
        <v>832</v>
      </c>
      <c r="C135" s="688"/>
      <c r="D135" s="681" t="s">
        <v>833</v>
      </c>
      <c r="E135" s="682"/>
      <c r="F135" s="682"/>
      <c r="G135" s="682"/>
      <c r="H135" s="682"/>
      <c r="I135" s="750"/>
    </row>
    <row r="136" spans="1:9" ht="15.75">
      <c r="A136" s="701"/>
      <c r="B136" s="687" t="s">
        <v>834</v>
      </c>
      <c r="C136" s="688"/>
      <c r="D136" s="681" t="s">
        <v>835</v>
      </c>
      <c r="E136" s="682"/>
      <c r="F136" s="682"/>
      <c r="G136" s="682"/>
      <c r="H136" s="682"/>
      <c r="I136" s="750"/>
    </row>
    <row r="137" spans="1:9" ht="15.75">
      <c r="A137" s="701"/>
      <c r="B137" s="702" t="s">
        <v>836</v>
      </c>
      <c r="C137" s="703"/>
      <c r="D137" s="704" t="s">
        <v>837</v>
      </c>
      <c r="E137" s="682"/>
      <c r="F137" s="682"/>
      <c r="G137" s="682"/>
      <c r="H137" s="682"/>
      <c r="I137" s="750"/>
    </row>
    <row r="138" spans="1:9" ht="15.75">
      <c r="A138" s="701"/>
      <c r="B138" s="1071" t="s">
        <v>1618</v>
      </c>
      <c r="C138" s="1072"/>
      <c r="D138" s="704" t="s">
        <v>1619</v>
      </c>
      <c r="E138" s="682"/>
      <c r="F138" s="682"/>
      <c r="G138" s="682"/>
      <c r="H138" s="682"/>
      <c r="I138" s="750"/>
    </row>
    <row r="139" spans="1:9" ht="15.75">
      <c r="A139" s="701"/>
      <c r="B139" s="702" t="s">
        <v>1620</v>
      </c>
      <c r="C139" s="703"/>
      <c r="D139" s="704" t="s">
        <v>1621</v>
      </c>
      <c r="E139" s="682"/>
      <c r="F139" s="682"/>
      <c r="G139" s="682"/>
      <c r="H139" s="682"/>
      <c r="I139" s="750"/>
    </row>
    <row r="140" spans="1:9" ht="15.75">
      <c r="A140" s="700"/>
      <c r="B140" s="687" t="s">
        <v>826</v>
      </c>
      <c r="C140" s="688"/>
      <c r="D140" s="699" t="s">
        <v>1622</v>
      </c>
      <c r="E140" s="682"/>
      <c r="F140" s="682"/>
      <c r="G140" s="682"/>
      <c r="H140" s="682"/>
      <c r="I140" s="750"/>
    </row>
    <row r="141" spans="1:9" ht="15.75">
      <c r="A141" s="695" t="s">
        <v>1623</v>
      </c>
      <c r="B141" s="694"/>
      <c r="C141" s="706"/>
      <c r="D141" s="681" t="s">
        <v>1624</v>
      </c>
      <c r="E141" s="682"/>
      <c r="F141" s="682"/>
      <c r="G141" s="682"/>
      <c r="H141" s="682"/>
      <c r="I141" s="750"/>
    </row>
    <row r="142" spans="1:9" ht="15.75">
      <c r="A142" s="700"/>
      <c r="B142" s="692" t="s">
        <v>313</v>
      </c>
      <c r="C142" s="688"/>
      <c r="D142" s="681" t="s">
        <v>1625</v>
      </c>
      <c r="E142" s="682"/>
      <c r="F142" s="682"/>
      <c r="G142" s="682"/>
      <c r="H142" s="682"/>
      <c r="I142" s="750"/>
    </row>
    <row r="143" spans="1:9" ht="15.75">
      <c r="A143" s="695" t="s">
        <v>1626</v>
      </c>
      <c r="B143" s="694"/>
      <c r="C143" s="691"/>
      <c r="D143" s="681" t="s">
        <v>1627</v>
      </c>
      <c r="E143" s="682"/>
      <c r="F143" s="682"/>
      <c r="G143" s="682"/>
      <c r="H143" s="682"/>
      <c r="I143" s="750"/>
    </row>
    <row r="144" spans="1:9" ht="15.75">
      <c r="A144" s="695"/>
      <c r="B144" s="692" t="s">
        <v>655</v>
      </c>
      <c r="C144" s="688"/>
      <c r="D144" s="681" t="s">
        <v>1628</v>
      </c>
      <c r="E144" s="682"/>
      <c r="F144" s="682"/>
      <c r="G144" s="682"/>
      <c r="H144" s="682"/>
      <c r="I144" s="750"/>
    </row>
    <row r="145" spans="1:9" ht="15.75">
      <c r="A145" s="695" t="s">
        <v>1629</v>
      </c>
      <c r="B145" s="694"/>
      <c r="C145" s="691"/>
      <c r="D145" s="681" t="s">
        <v>1630</v>
      </c>
      <c r="E145" s="682"/>
      <c r="F145" s="682"/>
      <c r="G145" s="682"/>
      <c r="H145" s="682"/>
      <c r="I145" s="750"/>
    </row>
    <row r="146" spans="1:9" ht="15.75">
      <c r="A146" s="695"/>
      <c r="B146" s="687" t="s">
        <v>1327</v>
      </c>
      <c r="C146" s="688"/>
      <c r="D146" s="681" t="s">
        <v>1631</v>
      </c>
      <c r="E146" s="682"/>
      <c r="F146" s="682"/>
      <c r="G146" s="682"/>
      <c r="H146" s="682"/>
      <c r="I146" s="750"/>
    </row>
    <row r="147" spans="1:9" ht="15.75">
      <c r="A147" s="685" t="s">
        <v>889</v>
      </c>
      <c r="B147" s="686"/>
      <c r="C147" s="686"/>
      <c r="D147" s="681" t="s">
        <v>1633</v>
      </c>
      <c r="E147" s="682"/>
      <c r="F147" s="682"/>
      <c r="G147" s="682"/>
      <c r="H147" s="682"/>
      <c r="I147" s="750"/>
    </row>
    <row r="148" spans="1:9" ht="15.75">
      <c r="A148" s="685"/>
      <c r="B148" s="687" t="s">
        <v>547</v>
      </c>
      <c r="C148" s="688"/>
      <c r="D148" s="681" t="s">
        <v>1634</v>
      </c>
      <c r="E148" s="682"/>
      <c r="F148" s="682"/>
      <c r="G148" s="682"/>
      <c r="H148" s="682"/>
      <c r="I148" s="750"/>
    </row>
    <row r="149" spans="1:9" ht="15.75">
      <c r="A149" s="685"/>
      <c r="B149" s="687" t="s">
        <v>1886</v>
      </c>
      <c r="C149" s="688"/>
      <c r="D149" s="681" t="s">
        <v>1887</v>
      </c>
      <c r="E149" s="682"/>
      <c r="F149" s="682"/>
      <c r="G149" s="682"/>
      <c r="H149" s="682"/>
      <c r="I149" s="750"/>
    </row>
    <row r="150" spans="1:9" ht="15.75">
      <c r="A150" s="685"/>
      <c r="B150" s="687" t="s">
        <v>766</v>
      </c>
      <c r="C150" s="688"/>
      <c r="D150" s="681" t="s">
        <v>1890</v>
      </c>
      <c r="E150" s="682"/>
      <c r="F150" s="682"/>
      <c r="G150" s="682"/>
      <c r="H150" s="682"/>
      <c r="I150" s="750"/>
    </row>
    <row r="151" spans="1:9" ht="15.75">
      <c r="A151" s="689" t="s">
        <v>1897</v>
      </c>
      <c r="B151" s="692"/>
      <c r="C151" s="691"/>
      <c r="D151" s="684" t="s">
        <v>1712</v>
      </c>
      <c r="E151" s="682"/>
      <c r="F151" s="682"/>
      <c r="G151" s="682"/>
      <c r="H151" s="682"/>
      <c r="I151" s="750"/>
    </row>
    <row r="152" spans="1:9" ht="15.75">
      <c r="A152" s="689" t="s">
        <v>890</v>
      </c>
      <c r="B152" s="692"/>
      <c r="C152" s="691"/>
      <c r="D152" s="684" t="s">
        <v>1713</v>
      </c>
      <c r="E152" s="682"/>
      <c r="F152" s="682"/>
      <c r="G152" s="682"/>
      <c r="H152" s="682"/>
      <c r="I152" s="750"/>
    </row>
    <row r="153" spans="1:9" ht="15.75">
      <c r="A153" s="689" t="s">
        <v>891</v>
      </c>
      <c r="B153" s="692"/>
      <c r="C153" s="691"/>
      <c r="D153" s="751" t="s">
        <v>1900</v>
      </c>
      <c r="E153" s="682"/>
      <c r="F153" s="682"/>
      <c r="G153" s="682"/>
      <c r="H153" s="682"/>
      <c r="I153" s="750"/>
    </row>
    <row r="154" spans="1:9" ht="15.75">
      <c r="A154" s="689"/>
      <c r="B154" s="692" t="s">
        <v>1901</v>
      </c>
      <c r="C154" s="691"/>
      <c r="D154" s="712" t="s">
        <v>1902</v>
      </c>
      <c r="E154" s="682"/>
      <c r="F154" s="682"/>
      <c r="G154" s="682"/>
      <c r="H154" s="682"/>
      <c r="I154" s="750"/>
    </row>
    <row r="155" spans="1:9" ht="15.75">
      <c r="A155" s="689"/>
      <c r="B155" s="1069" t="s">
        <v>1905</v>
      </c>
      <c r="C155" s="1070"/>
      <c r="D155" s="715" t="s">
        <v>1906</v>
      </c>
      <c r="E155" s="713"/>
      <c r="F155" s="713"/>
      <c r="G155" s="713"/>
      <c r="H155" s="713"/>
      <c r="I155" s="752"/>
    </row>
    <row r="156" spans="1:9" ht="15.75">
      <c r="A156" s="685" t="s">
        <v>892</v>
      </c>
      <c r="B156" s="694"/>
      <c r="C156" s="691"/>
      <c r="D156" s="337" t="s">
        <v>1908</v>
      </c>
      <c r="E156" s="682"/>
      <c r="F156" s="682"/>
      <c r="G156" s="682"/>
      <c r="H156" s="682"/>
      <c r="I156" s="750"/>
    </row>
    <row r="157" spans="1:9" ht="15.75">
      <c r="A157" s="689"/>
      <c r="B157" s="687" t="s">
        <v>1909</v>
      </c>
      <c r="C157" s="688"/>
      <c r="D157" s="681" t="s">
        <v>1910</v>
      </c>
      <c r="E157" s="682"/>
      <c r="F157" s="682"/>
      <c r="G157" s="682"/>
      <c r="H157" s="682"/>
      <c r="I157" s="750"/>
    </row>
    <row r="158" spans="1:9" ht="15.75">
      <c r="A158" s="689"/>
      <c r="B158" s="1064" t="s">
        <v>1911</v>
      </c>
      <c r="C158" s="1065"/>
      <c r="D158" s="681" t="s">
        <v>1912</v>
      </c>
      <c r="E158" s="682"/>
      <c r="F158" s="682"/>
      <c r="G158" s="682"/>
      <c r="H158" s="682"/>
      <c r="I158" s="750"/>
    </row>
    <row r="159" spans="1:9" ht="15.75">
      <c r="A159" s="689"/>
      <c r="B159" s="1078" t="s">
        <v>1915</v>
      </c>
      <c r="C159" s="1079"/>
      <c r="D159" s="712" t="s">
        <v>1916</v>
      </c>
      <c r="E159" s="710"/>
      <c r="F159" s="710"/>
      <c r="G159" s="710"/>
      <c r="H159" s="710"/>
      <c r="I159" s="753"/>
    </row>
    <row r="160" spans="1:9" ht="15.75">
      <c r="A160" s="1075" t="s">
        <v>893</v>
      </c>
      <c r="B160" s="1076"/>
      <c r="C160" s="1077"/>
      <c r="D160" s="747" t="s">
        <v>888</v>
      </c>
      <c r="E160" s="754"/>
      <c r="F160" s="754"/>
      <c r="G160" s="754"/>
      <c r="H160" s="754"/>
      <c r="I160" s="755"/>
    </row>
    <row r="161" spans="1:9" ht="15.75">
      <c r="A161" s="689" t="s">
        <v>894</v>
      </c>
      <c r="B161" s="690"/>
      <c r="C161" s="691"/>
      <c r="D161" s="684" t="s">
        <v>1665</v>
      </c>
      <c r="E161" s="756"/>
      <c r="F161" s="756"/>
      <c r="G161" s="756"/>
      <c r="H161" s="756"/>
      <c r="I161" s="757"/>
    </row>
    <row r="162" spans="1:9" ht="15.75">
      <c r="A162" s="689" t="s">
        <v>895</v>
      </c>
      <c r="B162" s="692"/>
      <c r="C162" s="691"/>
      <c r="D162" s="698" t="s">
        <v>1667</v>
      </c>
      <c r="E162" s="756"/>
      <c r="F162" s="756"/>
      <c r="G162" s="756"/>
      <c r="H162" s="756"/>
      <c r="I162" s="757"/>
    </row>
    <row r="163" spans="1:9" ht="15.75">
      <c r="A163" s="758" t="s">
        <v>896</v>
      </c>
      <c r="B163" s="759"/>
      <c r="C163" s="759"/>
      <c r="D163" s="704" t="s">
        <v>1633</v>
      </c>
      <c r="E163" s="682"/>
      <c r="F163" s="682"/>
      <c r="G163" s="682"/>
      <c r="H163" s="682"/>
      <c r="I163" s="760"/>
    </row>
    <row r="164" spans="1:9" ht="15.75">
      <c r="A164" s="1073" t="s">
        <v>1888</v>
      </c>
      <c r="B164" s="1073"/>
      <c r="C164" s="1074"/>
      <c r="D164" s="704" t="s">
        <v>1889</v>
      </c>
      <c r="E164" s="682"/>
      <c r="F164" s="682"/>
      <c r="G164" s="682"/>
      <c r="H164" s="682"/>
      <c r="I164" s="760"/>
    </row>
    <row r="165" spans="1:9" ht="15.75">
      <c r="A165" s="761" t="s">
        <v>1891</v>
      </c>
      <c r="B165" s="762"/>
      <c r="C165" s="763"/>
      <c r="D165" s="764" t="s">
        <v>1711</v>
      </c>
      <c r="E165" s="765"/>
      <c r="F165" s="765"/>
      <c r="G165" s="765"/>
      <c r="H165" s="765"/>
      <c r="I165" s="766"/>
    </row>
    <row r="166" spans="1:9" ht="15.75">
      <c r="A166" s="761" t="s">
        <v>1892</v>
      </c>
      <c r="B166" s="767"/>
      <c r="C166" s="768"/>
      <c r="D166" s="704" t="s">
        <v>1893</v>
      </c>
      <c r="E166" s="765"/>
      <c r="F166" s="765"/>
      <c r="G166" s="765"/>
      <c r="H166" s="765"/>
      <c r="I166" s="766"/>
    </row>
    <row r="167" spans="1:9" ht="15.75">
      <c r="A167" s="761"/>
      <c r="B167" s="769" t="s">
        <v>1715</v>
      </c>
      <c r="C167" s="703"/>
      <c r="D167" s="704" t="s">
        <v>1894</v>
      </c>
      <c r="E167" s="765"/>
      <c r="F167" s="765"/>
      <c r="G167" s="765"/>
      <c r="H167" s="765"/>
      <c r="I167" s="766"/>
    </row>
    <row r="168" spans="1:9" ht="15.75">
      <c r="A168" s="761"/>
      <c r="B168" s="769" t="s">
        <v>1895</v>
      </c>
      <c r="C168" s="703"/>
      <c r="D168" s="704" t="s">
        <v>1896</v>
      </c>
      <c r="E168" s="765"/>
      <c r="F168" s="765"/>
      <c r="G168" s="765"/>
      <c r="H168" s="765"/>
      <c r="I168" s="766"/>
    </row>
    <row r="169" spans="1:9" ht="15.75">
      <c r="A169" s="689" t="s">
        <v>1897</v>
      </c>
      <c r="B169" s="692"/>
      <c r="C169" s="691"/>
      <c r="D169" s="684" t="s">
        <v>1712</v>
      </c>
      <c r="E169" s="682"/>
      <c r="F169" s="682"/>
      <c r="G169" s="682"/>
      <c r="H169" s="682"/>
      <c r="I169" s="750"/>
    </row>
    <row r="170" spans="1:9" ht="15.75">
      <c r="A170" s="689" t="s">
        <v>1898</v>
      </c>
      <c r="B170" s="692"/>
      <c r="C170" s="691"/>
      <c r="D170" s="684" t="s">
        <v>1713</v>
      </c>
      <c r="E170" s="682"/>
      <c r="F170" s="682"/>
      <c r="G170" s="682"/>
      <c r="H170" s="682"/>
      <c r="I170" s="750"/>
    </row>
    <row r="171" spans="1:9" ht="15.75">
      <c r="A171" s="689" t="s">
        <v>897</v>
      </c>
      <c r="B171" s="692"/>
      <c r="C171" s="691"/>
      <c r="D171" s="712" t="s">
        <v>1900</v>
      </c>
      <c r="E171" s="713"/>
      <c r="F171" s="713"/>
      <c r="G171" s="713"/>
      <c r="H171" s="713"/>
      <c r="I171" s="752"/>
    </row>
    <row r="172" spans="1:9" ht="15.75">
      <c r="A172" s="770"/>
      <c r="B172" s="1069" t="s">
        <v>1903</v>
      </c>
      <c r="C172" s="1070"/>
      <c r="D172" s="771" t="s">
        <v>1904</v>
      </c>
      <c r="E172" s="772"/>
      <c r="F172" s="772"/>
      <c r="G172" s="772"/>
      <c r="H172" s="772"/>
      <c r="I172" s="773"/>
    </row>
    <row r="173" spans="1:9" ht="15.75">
      <c r="A173" s="770"/>
      <c r="B173" s="1069" t="s">
        <v>898</v>
      </c>
      <c r="C173" s="1070"/>
      <c r="D173" s="704" t="s">
        <v>1908</v>
      </c>
      <c r="E173" s="772"/>
      <c r="F173" s="772"/>
      <c r="G173" s="772"/>
      <c r="H173" s="772"/>
      <c r="I173" s="773"/>
    </row>
    <row r="174" spans="1:9" ht="15.75">
      <c r="A174" s="689"/>
      <c r="B174" s="687" t="s">
        <v>1913</v>
      </c>
      <c r="C174" s="688"/>
      <c r="D174" s="712" t="s">
        <v>1914</v>
      </c>
      <c r="E174" s="710"/>
      <c r="F174" s="710"/>
      <c r="G174" s="710"/>
      <c r="H174" s="710"/>
      <c r="I174" s="753"/>
    </row>
    <row r="175" spans="1:9" ht="15.75">
      <c r="A175" s="717"/>
      <c r="B175" s="1081" t="s">
        <v>1917</v>
      </c>
      <c r="C175" s="1082"/>
      <c r="D175" s="719" t="s">
        <v>1918</v>
      </c>
      <c r="E175" s="720"/>
      <c r="F175" s="720"/>
      <c r="G175" s="720"/>
      <c r="H175" s="720"/>
      <c r="I175" s="774"/>
    </row>
    <row r="176" spans="1:9" ht="30.75">
      <c r="A176" s="722"/>
      <c r="B176" s="723"/>
      <c r="C176" s="724" t="s">
        <v>1919</v>
      </c>
      <c r="D176" s="719" t="s">
        <v>1920</v>
      </c>
      <c r="E176" s="720"/>
      <c r="F176" s="720"/>
      <c r="G176" s="720"/>
      <c r="H176" s="720"/>
      <c r="I176" s="774"/>
    </row>
    <row r="177" spans="1:9" ht="30.75">
      <c r="A177" s="725"/>
      <c r="B177" s="718"/>
      <c r="C177" s="726" t="s">
        <v>1921</v>
      </c>
      <c r="D177" s="719" t="s">
        <v>1922</v>
      </c>
      <c r="E177" s="720"/>
      <c r="F177" s="720"/>
      <c r="G177" s="720"/>
      <c r="H177" s="720"/>
      <c r="I177" s="774"/>
    </row>
    <row r="178" spans="1:9" ht="15.75">
      <c r="A178" s="727"/>
      <c r="B178" s="728"/>
      <c r="C178" s="729" t="s">
        <v>1923</v>
      </c>
      <c r="D178" s="719" t="s">
        <v>1924</v>
      </c>
      <c r="E178" s="720"/>
      <c r="F178" s="720"/>
      <c r="G178" s="720"/>
      <c r="H178" s="720"/>
      <c r="I178" s="774"/>
    </row>
    <row r="179" spans="1:9" ht="15.75">
      <c r="A179" s="717"/>
      <c r="B179" s="1081" t="s">
        <v>1925</v>
      </c>
      <c r="C179" s="1082"/>
      <c r="D179" s="719" t="s">
        <v>1926</v>
      </c>
      <c r="E179" s="720"/>
      <c r="F179" s="720"/>
      <c r="G179" s="720"/>
      <c r="H179" s="720"/>
      <c r="I179" s="774"/>
    </row>
    <row r="180" spans="1:9" ht="45.75">
      <c r="A180" s="722"/>
      <c r="B180" s="723"/>
      <c r="C180" s="724" t="s">
        <v>1927</v>
      </c>
      <c r="D180" s="719" t="s">
        <v>1928</v>
      </c>
      <c r="E180" s="720"/>
      <c r="F180" s="720"/>
      <c r="G180" s="720"/>
      <c r="H180" s="720"/>
      <c r="I180" s="774"/>
    </row>
    <row r="181" spans="1:9" ht="30.75">
      <c r="A181" s="725"/>
      <c r="B181" s="718"/>
      <c r="C181" s="726" t="s">
        <v>1973</v>
      </c>
      <c r="D181" s="719" t="s">
        <v>1974</v>
      </c>
      <c r="E181" s="720"/>
      <c r="F181" s="720"/>
      <c r="G181" s="720"/>
      <c r="H181" s="720"/>
      <c r="I181" s="774"/>
    </row>
    <row r="182" spans="1:9" ht="30.75">
      <c r="A182" s="727"/>
      <c r="B182" s="728"/>
      <c r="C182" s="724" t="s">
        <v>1975</v>
      </c>
      <c r="D182" s="719" t="s">
        <v>1976</v>
      </c>
      <c r="E182" s="720"/>
      <c r="F182" s="720"/>
      <c r="G182" s="720"/>
      <c r="H182" s="720"/>
      <c r="I182" s="774"/>
    </row>
    <row r="183" spans="1:9" ht="15.75">
      <c r="A183" s="1083" t="s">
        <v>1977</v>
      </c>
      <c r="B183" s="1084"/>
      <c r="C183" s="1085"/>
      <c r="D183" s="775" t="s">
        <v>1978</v>
      </c>
      <c r="E183" s="776"/>
      <c r="F183" s="777"/>
      <c r="G183" s="777"/>
      <c r="H183" s="777"/>
      <c r="I183" s="778"/>
    </row>
    <row r="184" spans="1:9" ht="15.75">
      <c r="A184" s="779"/>
      <c r="B184" s="1071" t="s">
        <v>1979</v>
      </c>
      <c r="C184" s="1072"/>
      <c r="D184" s="780" t="s">
        <v>1980</v>
      </c>
      <c r="E184" s="776"/>
      <c r="F184" s="777"/>
      <c r="G184" s="777"/>
      <c r="H184" s="777"/>
      <c r="I184" s="778"/>
    </row>
    <row r="185" spans="1:9" ht="15.75">
      <c r="A185" s="779"/>
      <c r="B185" s="705"/>
      <c r="C185" s="781" t="s">
        <v>1993</v>
      </c>
      <c r="D185" s="780" t="s">
        <v>1981</v>
      </c>
      <c r="E185" s="776"/>
      <c r="F185" s="777"/>
      <c r="G185" s="777"/>
      <c r="H185" s="777"/>
      <c r="I185" s="778"/>
    </row>
    <row r="186" spans="1:9" ht="15.75">
      <c r="A186" s="782"/>
      <c r="B186" s="783"/>
      <c r="C186" s="784" t="s">
        <v>1995</v>
      </c>
      <c r="D186" s="780" t="s">
        <v>838</v>
      </c>
      <c r="E186" s="776"/>
      <c r="F186" s="777"/>
      <c r="G186" s="777"/>
      <c r="H186" s="777"/>
      <c r="I186" s="778"/>
    </row>
    <row r="187" spans="1:9" ht="15.75">
      <c r="A187" s="785"/>
      <c r="B187" s="705"/>
      <c r="C187" s="781" t="s">
        <v>1028</v>
      </c>
      <c r="D187" s="780" t="s">
        <v>839</v>
      </c>
      <c r="E187" s="776"/>
      <c r="F187" s="777"/>
      <c r="G187" s="777"/>
      <c r="H187" s="777"/>
      <c r="I187" s="778"/>
    </row>
    <row r="188" spans="1:9" ht="15.75">
      <c r="A188" s="779"/>
      <c r="B188" s="1071" t="s">
        <v>840</v>
      </c>
      <c r="C188" s="1072"/>
      <c r="D188" s="780" t="s">
        <v>841</v>
      </c>
      <c r="E188" s="776"/>
      <c r="F188" s="777"/>
      <c r="G188" s="777"/>
      <c r="H188" s="777"/>
      <c r="I188" s="778"/>
    </row>
    <row r="189" spans="1:9" ht="15.75">
      <c r="A189" s="779"/>
      <c r="B189" s="705"/>
      <c r="C189" s="781" t="s">
        <v>1993</v>
      </c>
      <c r="D189" s="780" t="s">
        <v>842</v>
      </c>
      <c r="E189" s="776"/>
      <c r="F189" s="777"/>
      <c r="G189" s="777"/>
      <c r="H189" s="777"/>
      <c r="I189" s="778"/>
    </row>
    <row r="190" spans="1:9" ht="15.75">
      <c r="A190" s="779"/>
      <c r="B190" s="705"/>
      <c r="C190" s="784" t="s">
        <v>1995</v>
      </c>
      <c r="D190" s="780" t="s">
        <v>843</v>
      </c>
      <c r="E190" s="776"/>
      <c r="F190" s="777"/>
      <c r="G190" s="777"/>
      <c r="H190" s="777"/>
      <c r="I190" s="778"/>
    </row>
    <row r="191" spans="1:9" ht="15.75">
      <c r="A191" s="779"/>
      <c r="B191" s="705"/>
      <c r="C191" s="781" t="s">
        <v>1028</v>
      </c>
      <c r="D191" s="780" t="s">
        <v>844</v>
      </c>
      <c r="E191" s="776"/>
      <c r="F191" s="777"/>
      <c r="G191" s="777"/>
      <c r="H191" s="777"/>
      <c r="I191" s="778"/>
    </row>
    <row r="192" spans="1:9" ht="15.75">
      <c r="A192" s="779"/>
      <c r="B192" s="1071" t="s">
        <v>845</v>
      </c>
      <c r="C192" s="1072"/>
      <c r="D192" s="780" t="s">
        <v>846</v>
      </c>
      <c r="E192" s="776"/>
      <c r="F192" s="777"/>
      <c r="G192" s="777"/>
      <c r="H192" s="777"/>
      <c r="I192" s="778"/>
    </row>
    <row r="193" spans="1:9" ht="15.75">
      <c r="A193" s="779"/>
      <c r="B193" s="705"/>
      <c r="C193" s="781" t="s">
        <v>1993</v>
      </c>
      <c r="D193" s="780" t="s">
        <v>847</v>
      </c>
      <c r="E193" s="776"/>
      <c r="F193" s="777"/>
      <c r="G193" s="777"/>
      <c r="H193" s="777"/>
      <c r="I193" s="778"/>
    </row>
    <row r="194" spans="1:9" ht="15.75">
      <c r="A194" s="779"/>
      <c r="B194" s="705"/>
      <c r="C194" s="784" t="s">
        <v>1995</v>
      </c>
      <c r="D194" s="780" t="s">
        <v>848</v>
      </c>
      <c r="E194" s="776"/>
      <c r="F194" s="777"/>
      <c r="G194" s="777"/>
      <c r="H194" s="777"/>
      <c r="I194" s="778"/>
    </row>
    <row r="195" spans="1:9" ht="15.75">
      <c r="A195" s="779"/>
      <c r="B195" s="705"/>
      <c r="C195" s="781" t="s">
        <v>1028</v>
      </c>
      <c r="D195" s="780" t="s">
        <v>849</v>
      </c>
      <c r="E195" s="776"/>
      <c r="F195" s="777"/>
      <c r="G195" s="777"/>
      <c r="H195" s="777"/>
      <c r="I195" s="778"/>
    </row>
    <row r="196" spans="1:9" ht="15.75">
      <c r="A196" s="779"/>
      <c r="B196" s="1071" t="s">
        <v>850</v>
      </c>
      <c r="C196" s="1072"/>
      <c r="D196" s="780" t="s">
        <v>851</v>
      </c>
      <c r="E196" s="765"/>
      <c r="F196" s="765"/>
      <c r="G196" s="765"/>
      <c r="H196" s="765"/>
      <c r="I196" s="766"/>
    </row>
    <row r="197" spans="1:9" ht="15.75">
      <c r="A197" s="779"/>
      <c r="B197" s="705"/>
      <c r="C197" s="781" t="s">
        <v>1993</v>
      </c>
      <c r="D197" s="780" t="s">
        <v>852</v>
      </c>
      <c r="E197" s="765"/>
      <c r="F197" s="765"/>
      <c r="G197" s="765"/>
      <c r="H197" s="765"/>
      <c r="I197" s="766"/>
    </row>
    <row r="198" spans="1:9" ht="15.75">
      <c r="A198" s="779"/>
      <c r="B198" s="705"/>
      <c r="C198" s="784" t="s">
        <v>1995</v>
      </c>
      <c r="D198" s="780" t="s">
        <v>853</v>
      </c>
      <c r="E198" s="765"/>
      <c r="F198" s="765"/>
      <c r="G198" s="765"/>
      <c r="H198" s="765"/>
      <c r="I198" s="766"/>
    </row>
    <row r="199" spans="1:9" ht="15.75">
      <c r="A199" s="779"/>
      <c r="B199" s="705"/>
      <c r="C199" s="781" t="s">
        <v>1028</v>
      </c>
      <c r="D199" s="780" t="s">
        <v>854</v>
      </c>
      <c r="E199" s="765"/>
      <c r="F199" s="765"/>
      <c r="G199" s="765"/>
      <c r="H199" s="765"/>
      <c r="I199" s="766"/>
    </row>
    <row r="200" spans="1:9" ht="15.75">
      <c r="A200" s="779"/>
      <c r="B200" s="1071" t="s">
        <v>855</v>
      </c>
      <c r="C200" s="1072"/>
      <c r="D200" s="780" t="s">
        <v>856</v>
      </c>
      <c r="E200" s="765"/>
      <c r="F200" s="765"/>
      <c r="G200" s="765"/>
      <c r="H200" s="765"/>
      <c r="I200" s="766"/>
    </row>
    <row r="201" spans="1:9" ht="15.75">
      <c r="A201" s="779"/>
      <c r="B201" s="705"/>
      <c r="C201" s="781" t="s">
        <v>1993</v>
      </c>
      <c r="D201" s="780" t="s">
        <v>857</v>
      </c>
      <c r="E201" s="765"/>
      <c r="F201" s="765"/>
      <c r="G201" s="765"/>
      <c r="H201" s="765"/>
      <c r="I201" s="766"/>
    </row>
    <row r="202" spans="1:9" ht="15.75">
      <c r="A202" s="779"/>
      <c r="B202" s="705"/>
      <c r="C202" s="784" t="s">
        <v>1995</v>
      </c>
      <c r="D202" s="780" t="s">
        <v>858</v>
      </c>
      <c r="E202" s="765"/>
      <c r="F202" s="765"/>
      <c r="G202" s="765"/>
      <c r="H202" s="765"/>
      <c r="I202" s="766"/>
    </row>
    <row r="203" spans="1:9" ht="15.75">
      <c r="A203" s="779"/>
      <c r="B203" s="705"/>
      <c r="C203" s="781" t="s">
        <v>1028</v>
      </c>
      <c r="D203" s="780" t="s">
        <v>859</v>
      </c>
      <c r="E203" s="765"/>
      <c r="F203" s="765"/>
      <c r="G203" s="765"/>
      <c r="H203" s="765"/>
      <c r="I203" s="766"/>
    </row>
    <row r="204" spans="1:9" ht="15.75">
      <c r="A204" s="779"/>
      <c r="B204" s="1071" t="s">
        <v>860</v>
      </c>
      <c r="C204" s="1072"/>
      <c r="D204" s="780" t="s">
        <v>861</v>
      </c>
      <c r="E204" s="765"/>
      <c r="F204" s="765"/>
      <c r="G204" s="765"/>
      <c r="H204" s="765"/>
      <c r="I204" s="766"/>
    </row>
    <row r="205" spans="1:9" ht="15.75">
      <c r="A205" s="779"/>
      <c r="B205" s="705"/>
      <c r="C205" s="781" t="s">
        <v>1993</v>
      </c>
      <c r="D205" s="780" t="s">
        <v>862</v>
      </c>
      <c r="E205" s="765"/>
      <c r="F205" s="765"/>
      <c r="G205" s="765"/>
      <c r="H205" s="765"/>
      <c r="I205" s="766"/>
    </row>
    <row r="206" spans="1:9" ht="15.75">
      <c r="A206" s="779"/>
      <c r="B206" s="705"/>
      <c r="C206" s="784" t="s">
        <v>1995</v>
      </c>
      <c r="D206" s="780" t="s">
        <v>863</v>
      </c>
      <c r="E206" s="765"/>
      <c r="F206" s="765"/>
      <c r="G206" s="765"/>
      <c r="H206" s="765"/>
      <c r="I206" s="766"/>
    </row>
    <row r="207" spans="1:9" ht="15.75">
      <c r="A207" s="779"/>
      <c r="B207" s="705"/>
      <c r="C207" s="781" t="s">
        <v>1028</v>
      </c>
      <c r="D207" s="780" t="s">
        <v>864</v>
      </c>
      <c r="E207" s="765"/>
      <c r="F207" s="765"/>
      <c r="G207" s="765"/>
      <c r="H207" s="765"/>
      <c r="I207" s="766"/>
    </row>
    <row r="208" spans="1:9" ht="15.75">
      <c r="A208" s="779"/>
      <c r="B208" s="1071" t="s">
        <v>865</v>
      </c>
      <c r="C208" s="1072"/>
      <c r="D208" s="780" t="s">
        <v>866</v>
      </c>
      <c r="E208" s="765"/>
      <c r="F208" s="765"/>
      <c r="G208" s="765"/>
      <c r="H208" s="765"/>
      <c r="I208" s="766"/>
    </row>
    <row r="209" spans="1:9" ht="15.75">
      <c r="A209" s="779"/>
      <c r="B209" s="705"/>
      <c r="C209" s="781" t="s">
        <v>1993</v>
      </c>
      <c r="D209" s="780" t="s">
        <v>867</v>
      </c>
      <c r="E209" s="765"/>
      <c r="F209" s="765"/>
      <c r="G209" s="765"/>
      <c r="H209" s="765"/>
      <c r="I209" s="766"/>
    </row>
    <row r="210" spans="1:9" ht="15.75">
      <c r="A210" s="779"/>
      <c r="B210" s="705"/>
      <c r="C210" s="784" t="s">
        <v>1995</v>
      </c>
      <c r="D210" s="780" t="s">
        <v>868</v>
      </c>
      <c r="E210" s="765"/>
      <c r="F210" s="765"/>
      <c r="G210" s="765"/>
      <c r="H210" s="765"/>
      <c r="I210" s="766"/>
    </row>
    <row r="211" spans="1:9" ht="15.75">
      <c r="A211" s="779"/>
      <c r="B211" s="705"/>
      <c r="C211" s="781" t="s">
        <v>1028</v>
      </c>
      <c r="D211" s="780" t="s">
        <v>869</v>
      </c>
      <c r="E211" s="765"/>
      <c r="F211" s="765"/>
      <c r="G211" s="765"/>
      <c r="H211" s="765"/>
      <c r="I211" s="766"/>
    </row>
    <row r="212" spans="1:9" ht="15.75">
      <c r="A212" s="779"/>
      <c r="B212" s="1071" t="s">
        <v>1040</v>
      </c>
      <c r="C212" s="1072"/>
      <c r="D212" s="780" t="s">
        <v>870</v>
      </c>
      <c r="E212" s="776"/>
      <c r="F212" s="777"/>
      <c r="G212" s="777"/>
      <c r="H212" s="777"/>
      <c r="I212" s="778"/>
    </row>
    <row r="213" spans="1:9" ht="15.75">
      <c r="A213" s="779"/>
      <c r="B213" s="705"/>
      <c r="C213" s="781" t="s">
        <v>1993</v>
      </c>
      <c r="D213" s="780" t="s">
        <v>871</v>
      </c>
      <c r="E213" s="776"/>
      <c r="F213" s="777"/>
      <c r="G213" s="777"/>
      <c r="H213" s="777"/>
      <c r="I213" s="778"/>
    </row>
    <row r="214" spans="1:9" ht="15.75">
      <c r="A214" s="779"/>
      <c r="B214" s="705"/>
      <c r="C214" s="784" t="s">
        <v>1995</v>
      </c>
      <c r="D214" s="780" t="s">
        <v>872</v>
      </c>
      <c r="E214" s="776"/>
      <c r="F214" s="777"/>
      <c r="G214" s="777"/>
      <c r="H214" s="777"/>
      <c r="I214" s="778"/>
    </row>
    <row r="215" spans="1:9" ht="15.75">
      <c r="A215" s="779"/>
      <c r="B215" s="705"/>
      <c r="C215" s="781" t="s">
        <v>1028</v>
      </c>
      <c r="D215" s="780" t="s">
        <v>873</v>
      </c>
      <c r="E215" s="776"/>
      <c r="F215" s="777"/>
      <c r="G215" s="777"/>
      <c r="H215" s="777"/>
      <c r="I215" s="778"/>
    </row>
    <row r="216" spans="1:9" ht="15.75">
      <c r="A216" s="779"/>
      <c r="B216" s="1071" t="s">
        <v>705</v>
      </c>
      <c r="C216" s="1072"/>
      <c r="D216" s="780" t="s">
        <v>874</v>
      </c>
      <c r="E216" s="776"/>
      <c r="F216" s="777"/>
      <c r="G216" s="777"/>
      <c r="H216" s="777"/>
      <c r="I216" s="778"/>
    </row>
    <row r="217" spans="1:9" ht="15.75">
      <c r="A217" s="779"/>
      <c r="B217" s="705"/>
      <c r="C217" s="781" t="s">
        <v>1993</v>
      </c>
      <c r="D217" s="780" t="s">
        <v>875</v>
      </c>
      <c r="E217" s="776"/>
      <c r="F217" s="777"/>
      <c r="G217" s="777"/>
      <c r="H217" s="777"/>
      <c r="I217" s="778"/>
    </row>
    <row r="218" spans="1:9" ht="15.75">
      <c r="A218" s="779"/>
      <c r="B218" s="705"/>
      <c r="C218" s="784" t="s">
        <v>1995</v>
      </c>
      <c r="D218" s="780" t="s">
        <v>876</v>
      </c>
      <c r="E218" s="776"/>
      <c r="F218" s="777"/>
      <c r="G218" s="777"/>
      <c r="H218" s="777"/>
      <c r="I218" s="778"/>
    </row>
    <row r="219" spans="1:9" ht="15.75">
      <c r="A219" s="779"/>
      <c r="B219" s="705"/>
      <c r="C219" s="781" t="s">
        <v>1028</v>
      </c>
      <c r="D219" s="780" t="s">
        <v>877</v>
      </c>
      <c r="E219" s="776"/>
      <c r="F219" s="777"/>
      <c r="G219" s="777"/>
      <c r="H219" s="777"/>
      <c r="I219" s="778"/>
    </row>
    <row r="220" spans="1:9" ht="15.75">
      <c r="A220" s="779"/>
      <c r="B220" s="1071" t="s">
        <v>707</v>
      </c>
      <c r="C220" s="1072"/>
      <c r="D220" s="780" t="s">
        <v>878</v>
      </c>
      <c r="E220" s="776"/>
      <c r="F220" s="777"/>
      <c r="G220" s="777"/>
      <c r="H220" s="777"/>
      <c r="I220" s="778"/>
    </row>
    <row r="221" spans="1:9" ht="15.75">
      <c r="A221" s="779"/>
      <c r="B221" s="705"/>
      <c r="C221" s="781" t="s">
        <v>1993</v>
      </c>
      <c r="D221" s="780" t="s">
        <v>879</v>
      </c>
      <c r="E221" s="776"/>
      <c r="F221" s="777"/>
      <c r="G221" s="777"/>
      <c r="H221" s="777"/>
      <c r="I221" s="778"/>
    </row>
    <row r="222" spans="1:9" ht="15.75">
      <c r="A222" s="779"/>
      <c r="B222" s="705"/>
      <c r="C222" s="784" t="s">
        <v>1995</v>
      </c>
      <c r="D222" s="780" t="s">
        <v>880</v>
      </c>
      <c r="E222" s="776"/>
      <c r="F222" s="777"/>
      <c r="G222" s="777"/>
      <c r="H222" s="777"/>
      <c r="I222" s="778"/>
    </row>
    <row r="223" spans="1:9" ht="15.75">
      <c r="A223" s="779"/>
      <c r="B223" s="705"/>
      <c r="C223" s="781" t="s">
        <v>899</v>
      </c>
      <c r="D223" s="780" t="s">
        <v>882</v>
      </c>
      <c r="E223" s="776"/>
      <c r="F223" s="777"/>
      <c r="G223" s="777"/>
      <c r="H223" s="777"/>
      <c r="I223" s="778"/>
    </row>
    <row r="224" spans="1:9" ht="15.75">
      <c r="A224" s="779"/>
      <c r="B224" s="1071" t="s">
        <v>712</v>
      </c>
      <c r="C224" s="1072"/>
      <c r="D224" s="780" t="s">
        <v>883</v>
      </c>
      <c r="E224" s="776"/>
      <c r="F224" s="777"/>
      <c r="G224" s="777"/>
      <c r="H224" s="777"/>
      <c r="I224" s="778"/>
    </row>
    <row r="225" spans="1:9" ht="15.75">
      <c r="A225" s="779"/>
      <c r="B225" s="705"/>
      <c r="C225" s="781" t="s">
        <v>1993</v>
      </c>
      <c r="D225" s="780" t="s">
        <v>884</v>
      </c>
      <c r="E225" s="776"/>
      <c r="F225" s="777"/>
      <c r="G225" s="777"/>
      <c r="H225" s="777"/>
      <c r="I225" s="778"/>
    </row>
    <row r="226" spans="1:9" ht="15.75">
      <c r="A226" s="779"/>
      <c r="B226" s="705"/>
      <c r="C226" s="784" t="s">
        <v>1995</v>
      </c>
      <c r="D226" s="780" t="s">
        <v>885</v>
      </c>
      <c r="E226" s="776"/>
      <c r="F226" s="777"/>
      <c r="G226" s="777"/>
      <c r="H226" s="777"/>
      <c r="I226" s="778"/>
    </row>
    <row r="227" spans="1:9" ht="15.75">
      <c r="A227" s="779"/>
      <c r="B227" s="705"/>
      <c r="C227" s="781" t="s">
        <v>899</v>
      </c>
      <c r="D227" s="780" t="s">
        <v>886</v>
      </c>
      <c r="E227" s="776"/>
      <c r="F227" s="777"/>
      <c r="G227" s="777"/>
      <c r="H227" s="777"/>
      <c r="I227" s="778"/>
    </row>
  </sheetData>
  <sheetProtection/>
  <mergeCells count="71">
    <mergeCell ref="A4:I4"/>
    <mergeCell ref="A5:I5"/>
    <mergeCell ref="B179:C179"/>
    <mergeCell ref="A183:C183"/>
    <mergeCell ref="B173:C173"/>
    <mergeCell ref="B175:C175"/>
    <mergeCell ref="B94:C94"/>
    <mergeCell ref="B98:C98"/>
    <mergeCell ref="A128:C128"/>
    <mergeCell ref="B138:C138"/>
    <mergeCell ref="B204:C204"/>
    <mergeCell ref="B224:C224"/>
    <mergeCell ref="B184:C184"/>
    <mergeCell ref="B188:C188"/>
    <mergeCell ref="B192:C192"/>
    <mergeCell ref="B196:C196"/>
    <mergeCell ref="B220:C220"/>
    <mergeCell ref="B216:C216"/>
    <mergeCell ref="B208:C208"/>
    <mergeCell ref="B212:C212"/>
    <mergeCell ref="B200:C200"/>
    <mergeCell ref="B78:C78"/>
    <mergeCell ref="B172:C172"/>
    <mergeCell ref="A164:C164"/>
    <mergeCell ref="A160:C160"/>
    <mergeCell ref="B82:C82"/>
    <mergeCell ref="B86:C86"/>
    <mergeCell ref="B159:C159"/>
    <mergeCell ref="B74:C74"/>
    <mergeCell ref="B155:C155"/>
    <mergeCell ref="B158:C158"/>
    <mergeCell ref="B102:C102"/>
    <mergeCell ref="B90:C90"/>
    <mergeCell ref="B106:C106"/>
    <mergeCell ref="B110:C110"/>
    <mergeCell ref="F7:F8"/>
    <mergeCell ref="P7:P8"/>
    <mergeCell ref="B65:C65"/>
    <mergeCell ref="B61:C61"/>
    <mergeCell ref="H7:H8"/>
    <mergeCell ref="I7:I8"/>
    <mergeCell ref="B55:C55"/>
    <mergeCell ref="B58:C58"/>
    <mergeCell ref="G7:G8"/>
    <mergeCell ref="A22:C22"/>
    <mergeCell ref="B70:C70"/>
    <mergeCell ref="A7:C8"/>
    <mergeCell ref="D7:D8"/>
    <mergeCell ref="E7:E8"/>
    <mergeCell ref="A69:C69"/>
    <mergeCell ref="B60:C60"/>
    <mergeCell ref="B32:C32"/>
    <mergeCell ref="B54:C54"/>
    <mergeCell ref="R7:R8"/>
    <mergeCell ref="S7:S8"/>
    <mergeCell ref="T7:T8"/>
    <mergeCell ref="K7:K8"/>
    <mergeCell ref="L7:L8"/>
    <mergeCell ref="M7:M8"/>
    <mergeCell ref="N7:N8"/>
    <mergeCell ref="O7:O8"/>
    <mergeCell ref="AA7:AA8"/>
    <mergeCell ref="AB7:AB8"/>
    <mergeCell ref="X7:X8"/>
    <mergeCell ref="J7:J8"/>
    <mergeCell ref="U7:U8"/>
    <mergeCell ref="V7:V8"/>
    <mergeCell ref="W7:W8"/>
    <mergeCell ref="Y7:Y8"/>
    <mergeCell ref="Z7:Z8"/>
    <mergeCell ref="Q7:Q8"/>
  </mergeCells>
  <printOptions/>
  <pageMargins left="0.7086614173228347" right="0.31496062992125984" top="0.17" bottom="0.23" header="0.17" footer="0.17"/>
  <pageSetup horizontalDpi="600" verticalDpi="600" orientation="landscape" paperSize="9" scale="42" r:id="rId2"/>
  <rowBreaks count="4" manualBreakCount="4">
    <brk id="68" max="255" man="1"/>
    <brk id="113" max="255" man="1"/>
    <brk id="142" max="255" man="1"/>
    <brk id="181" max="8" man="1"/>
  </rowBreaks>
  <colBreaks count="1" manualBreakCount="1">
    <brk id="9" max="22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98"/>
  <sheetViews>
    <sheetView view="pageBreakPreview" zoomScale="75" zoomScaleSheetLayoutView="75" zoomScalePageLayoutView="0" workbookViewId="0" topLeftCell="D94">
      <selection activeCell="L1" sqref="L1:Y16384"/>
    </sheetView>
  </sheetViews>
  <sheetFormatPr defaultColWidth="9.140625" defaultRowHeight="12.75"/>
  <cols>
    <col min="1" max="1" width="13.421875" style="0" customWidth="1"/>
    <col min="3" max="3" width="90.00390625" style="0" customWidth="1"/>
    <col min="4" max="4" width="12.57421875" style="0" customWidth="1"/>
    <col min="5" max="5" width="15.28125" style="416" customWidth="1"/>
    <col min="6" max="6" width="15.8515625" style="416" customWidth="1"/>
    <col min="7" max="8" width="12.28125" style="416" customWidth="1"/>
    <col min="9" max="9" width="14.57421875" style="416" customWidth="1"/>
    <col min="10" max="10" width="10.8515625" style="416" customWidth="1"/>
    <col min="11" max="11" width="13.57421875" style="423" customWidth="1"/>
    <col min="12" max="12" width="9.00390625" style="423" customWidth="1"/>
    <col min="13" max="23" width="9.140625" style="416" customWidth="1"/>
    <col min="24" max="24" width="6.140625" style="416" customWidth="1"/>
    <col min="25" max="25" width="15.57421875" style="423" customWidth="1"/>
    <col min="26" max="29" width="9.28125" style="416" customWidth="1"/>
  </cols>
  <sheetData>
    <row r="1" spans="1:29" ht="15">
      <c r="A1" s="111" t="s">
        <v>207</v>
      </c>
      <c r="B1" s="1"/>
      <c r="C1" s="1"/>
      <c r="D1" s="112"/>
      <c r="K1" s="417"/>
      <c r="L1" s="417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7"/>
      <c r="Z1" s="418"/>
      <c r="AA1" s="418"/>
      <c r="AB1" s="418"/>
      <c r="AC1" s="418"/>
    </row>
    <row r="2" spans="1:29" ht="15.75">
      <c r="A2" s="2" t="s">
        <v>208</v>
      </c>
      <c r="B2" s="8"/>
      <c r="C2" s="8"/>
      <c r="D2" s="112"/>
      <c r="K2" s="417"/>
      <c r="L2" s="417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7"/>
      <c r="Z2" s="418"/>
      <c r="AA2" s="418"/>
      <c r="AB2" s="418"/>
      <c r="AC2" s="418"/>
    </row>
    <row r="3" spans="1:29" ht="15.75">
      <c r="A3" s="111" t="s">
        <v>1858</v>
      </c>
      <c r="B3" s="113" t="s">
        <v>1859</v>
      </c>
      <c r="C3" s="114"/>
      <c r="D3" s="112"/>
      <c r="K3" s="417"/>
      <c r="L3" s="417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7"/>
      <c r="Z3" s="418"/>
      <c r="AA3" s="418"/>
      <c r="AB3" s="418"/>
      <c r="AC3" s="418"/>
    </row>
    <row r="4" spans="1:29" ht="15.75">
      <c r="A4" s="1080" t="s">
        <v>1371</v>
      </c>
      <c r="B4" s="1080"/>
      <c r="C4" s="1080"/>
      <c r="D4" s="1080"/>
      <c r="E4" s="1080"/>
      <c r="F4" s="1080"/>
      <c r="G4" s="1080"/>
      <c r="H4" s="1080"/>
      <c r="I4" s="1080"/>
      <c r="K4" s="417"/>
      <c r="L4" s="417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7"/>
      <c r="Z4" s="418"/>
      <c r="AA4" s="418"/>
      <c r="AB4" s="418"/>
      <c r="AC4" s="418"/>
    </row>
    <row r="5" spans="1:29" ht="15.75">
      <c r="A5" s="1080" t="s">
        <v>229</v>
      </c>
      <c r="B5" s="1080"/>
      <c r="C5" s="1080"/>
      <c r="D5" s="1080"/>
      <c r="E5" s="1080"/>
      <c r="F5" s="1080"/>
      <c r="G5" s="1080"/>
      <c r="H5" s="1080"/>
      <c r="I5" s="1080"/>
      <c r="K5" s="417"/>
      <c r="L5" s="417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7"/>
      <c r="Z5" s="418"/>
      <c r="AA5" s="418"/>
      <c r="AB5" s="418"/>
      <c r="AC5" s="418"/>
    </row>
    <row r="6" spans="1:29" ht="15.75">
      <c r="A6" s="115"/>
      <c r="B6" s="115"/>
      <c r="C6" s="115"/>
      <c r="D6" s="112"/>
      <c r="E6" s="419"/>
      <c r="F6" s="419"/>
      <c r="G6" s="420"/>
      <c r="H6" s="421"/>
      <c r="I6" s="422" t="s">
        <v>1353</v>
      </c>
      <c r="K6" s="417"/>
      <c r="L6" s="417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7"/>
      <c r="Z6" s="418"/>
      <c r="AA6" s="418"/>
      <c r="AB6" s="418"/>
      <c r="AC6" s="418"/>
    </row>
    <row r="7" spans="1:29" ht="12.75" customHeight="1">
      <c r="A7" s="1017" t="s">
        <v>1660</v>
      </c>
      <c r="B7" s="1017"/>
      <c r="C7" s="1017"/>
      <c r="D7" s="1093" t="s">
        <v>798</v>
      </c>
      <c r="E7" s="1094" t="s">
        <v>1753</v>
      </c>
      <c r="F7" s="1094"/>
      <c r="G7" s="1094" t="s">
        <v>1755</v>
      </c>
      <c r="H7" s="1094"/>
      <c r="I7" s="1094"/>
      <c r="J7" s="1094"/>
      <c r="K7" s="1087" t="s">
        <v>210</v>
      </c>
      <c r="L7" s="1087" t="s">
        <v>211</v>
      </c>
      <c r="M7" s="1086" t="s">
        <v>212</v>
      </c>
      <c r="N7" s="1086" t="s">
        <v>213</v>
      </c>
      <c r="O7" s="1086" t="s">
        <v>214</v>
      </c>
      <c r="P7" s="1086" t="s">
        <v>215</v>
      </c>
      <c r="Q7" s="1086" t="s">
        <v>216</v>
      </c>
      <c r="R7" s="1086" t="s">
        <v>217</v>
      </c>
      <c r="S7" s="1086" t="s">
        <v>218</v>
      </c>
      <c r="T7" s="1086" t="s">
        <v>219</v>
      </c>
      <c r="U7" s="1086" t="s">
        <v>220</v>
      </c>
      <c r="V7" s="1086" t="s">
        <v>221</v>
      </c>
      <c r="W7" s="1086" t="s">
        <v>222</v>
      </c>
      <c r="X7" s="1086" t="s">
        <v>223</v>
      </c>
      <c r="Y7" s="1087" t="s">
        <v>224</v>
      </c>
      <c r="Z7" s="1086" t="s">
        <v>225</v>
      </c>
      <c r="AA7" s="1086" t="s">
        <v>226</v>
      </c>
      <c r="AB7" s="1086" t="s">
        <v>227</v>
      </c>
      <c r="AC7" s="1086" t="s">
        <v>228</v>
      </c>
    </row>
    <row r="8" spans="1:29" ht="74.25" customHeight="1">
      <c r="A8" s="1017"/>
      <c r="B8" s="1017"/>
      <c r="C8" s="1017"/>
      <c r="D8" s="1093"/>
      <c r="E8" s="607" t="s">
        <v>1754</v>
      </c>
      <c r="F8" s="608" t="s">
        <v>1752</v>
      </c>
      <c r="G8" s="607" t="s">
        <v>1774</v>
      </c>
      <c r="H8" s="607" t="s">
        <v>1775</v>
      </c>
      <c r="I8" s="607" t="s">
        <v>1776</v>
      </c>
      <c r="J8" s="607" t="s">
        <v>1777</v>
      </c>
      <c r="K8" s="1087"/>
      <c r="L8" s="1087"/>
      <c r="M8" s="1086"/>
      <c r="N8" s="1086"/>
      <c r="O8" s="1086"/>
      <c r="P8" s="1086"/>
      <c r="Q8" s="1086"/>
      <c r="R8" s="1086"/>
      <c r="S8" s="1086"/>
      <c r="T8" s="1086"/>
      <c r="U8" s="1086"/>
      <c r="V8" s="1086"/>
      <c r="W8" s="1086"/>
      <c r="X8" s="1086"/>
      <c r="Y8" s="1087"/>
      <c r="Z8" s="1086"/>
      <c r="AA8" s="1086"/>
      <c r="AB8" s="1086"/>
      <c r="AC8" s="1086"/>
    </row>
    <row r="9" spans="1:29" ht="18.75">
      <c r="A9" s="609" t="s">
        <v>67</v>
      </c>
      <c r="B9" s="664"/>
      <c r="C9" s="665"/>
      <c r="D9" s="666" t="s">
        <v>68</v>
      </c>
      <c r="E9" s="662">
        <f aca="true" t="shared" si="0" ref="E9:K9">E10+E15+E21+E69+E84</f>
        <v>21091.559999999998</v>
      </c>
      <c r="F9" s="662">
        <f t="shared" si="0"/>
        <v>0</v>
      </c>
      <c r="G9" s="662">
        <f>E9</f>
        <v>21091.559999999998</v>
      </c>
      <c r="H9" s="662">
        <f t="shared" si="0"/>
        <v>0</v>
      </c>
      <c r="I9" s="662">
        <f t="shared" si="0"/>
        <v>0</v>
      </c>
      <c r="J9" s="662">
        <f t="shared" si="0"/>
        <v>0</v>
      </c>
      <c r="K9" s="663">
        <f t="shared" si="0"/>
        <v>18323.91</v>
      </c>
      <c r="L9" s="663">
        <f aca="true" t="shared" si="1" ref="L9:L72">SUM(M9:X9)</f>
        <v>1259.3</v>
      </c>
      <c r="M9" s="662">
        <f aca="true" t="shared" si="2" ref="M9:X9">M10+M15+M21+M69+M84</f>
        <v>260</v>
      </c>
      <c r="N9" s="662">
        <f t="shared" si="2"/>
        <v>12</v>
      </c>
      <c r="O9" s="662">
        <f t="shared" si="2"/>
        <v>100</v>
      </c>
      <c r="P9" s="662">
        <f t="shared" si="2"/>
        <v>115</v>
      </c>
      <c r="Q9" s="662">
        <f t="shared" si="2"/>
        <v>213</v>
      </c>
      <c r="R9" s="662">
        <f t="shared" si="2"/>
        <v>40</v>
      </c>
      <c r="S9" s="662">
        <f t="shared" si="2"/>
        <v>130</v>
      </c>
      <c r="T9" s="662">
        <f t="shared" si="2"/>
        <v>4.3</v>
      </c>
      <c r="U9" s="662">
        <f t="shared" si="2"/>
        <v>215</v>
      </c>
      <c r="V9" s="662">
        <f t="shared" si="2"/>
        <v>135</v>
      </c>
      <c r="W9" s="662">
        <f t="shared" si="2"/>
        <v>10</v>
      </c>
      <c r="X9" s="662">
        <f t="shared" si="2"/>
        <v>25</v>
      </c>
      <c r="Y9" s="663">
        <f>SUM(Z9:AC9)</f>
        <v>1508.35</v>
      </c>
      <c r="Z9" s="662">
        <f>Z10+Z15+Z21+Z69+Z84</f>
        <v>893</v>
      </c>
      <c r="AA9" s="662">
        <f>AA10+AA15+AA21+AA69+AA84</f>
        <v>246.24</v>
      </c>
      <c r="AB9" s="662">
        <f>AB10+AB15+AB21+AB69+AB84</f>
        <v>19.11</v>
      </c>
      <c r="AC9" s="662">
        <f>AC10+AC15+AC21+AC69+AC84</f>
        <v>350</v>
      </c>
    </row>
    <row r="10" spans="1:29" ht="18.75">
      <c r="A10" s="1088" t="s">
        <v>69</v>
      </c>
      <c r="B10" s="1088"/>
      <c r="C10" s="1088"/>
      <c r="D10" s="610" t="s">
        <v>70</v>
      </c>
      <c r="E10" s="659">
        <f aca="true" t="shared" si="3" ref="E10:J10">E11+E14</f>
        <v>0</v>
      </c>
      <c r="F10" s="659">
        <f t="shared" si="3"/>
        <v>0</v>
      </c>
      <c r="G10" s="659">
        <f t="shared" si="3"/>
        <v>0</v>
      </c>
      <c r="H10" s="659">
        <f t="shared" si="3"/>
        <v>0</v>
      </c>
      <c r="I10" s="659">
        <f t="shared" si="3"/>
        <v>0</v>
      </c>
      <c r="J10" s="659">
        <f t="shared" si="3"/>
        <v>0</v>
      </c>
      <c r="K10" s="658">
        <f>K11+K14</f>
        <v>0</v>
      </c>
      <c r="L10" s="658">
        <f t="shared" si="1"/>
        <v>0</v>
      </c>
      <c r="M10" s="659">
        <f aca="true" t="shared" si="4" ref="M10:X10">M11+M14</f>
        <v>0</v>
      </c>
      <c r="N10" s="659">
        <f t="shared" si="4"/>
        <v>0</v>
      </c>
      <c r="O10" s="659">
        <f t="shared" si="4"/>
        <v>0</v>
      </c>
      <c r="P10" s="659">
        <f t="shared" si="4"/>
        <v>0</v>
      </c>
      <c r="Q10" s="659">
        <f t="shared" si="4"/>
        <v>0</v>
      </c>
      <c r="R10" s="659">
        <f t="shared" si="4"/>
        <v>0</v>
      </c>
      <c r="S10" s="659">
        <f t="shared" si="4"/>
        <v>0</v>
      </c>
      <c r="T10" s="659">
        <f t="shared" si="4"/>
        <v>0</v>
      </c>
      <c r="U10" s="659">
        <f t="shared" si="4"/>
        <v>0</v>
      </c>
      <c r="V10" s="659">
        <f t="shared" si="4"/>
        <v>0</v>
      </c>
      <c r="W10" s="659">
        <f t="shared" si="4"/>
        <v>0</v>
      </c>
      <c r="X10" s="659">
        <f t="shared" si="4"/>
        <v>0</v>
      </c>
      <c r="Y10" s="658">
        <f aca="true" t="shared" si="5" ref="Y10:Y73">SUM(Z10:AC10)</f>
        <v>0</v>
      </c>
      <c r="Z10" s="659">
        <f>Z11+Z14</f>
        <v>0</v>
      </c>
      <c r="AA10" s="659">
        <f>AA11+AA14</f>
        <v>0</v>
      </c>
      <c r="AB10" s="659">
        <f>AB11+AB14</f>
        <v>0</v>
      </c>
      <c r="AC10" s="659">
        <f>AC11+AC14</f>
        <v>0</v>
      </c>
    </row>
    <row r="11" spans="1:29" ht="15.75">
      <c r="A11" s="399" t="s">
        <v>71</v>
      </c>
      <c r="B11" s="399"/>
      <c r="C11" s="397"/>
      <c r="D11" s="611" t="s">
        <v>72</v>
      </c>
      <c r="E11" s="602">
        <f aca="true" t="shared" si="6" ref="E11:J11">E13</f>
        <v>0</v>
      </c>
      <c r="F11" s="602">
        <f t="shared" si="6"/>
        <v>0</v>
      </c>
      <c r="G11" s="602">
        <f t="shared" si="6"/>
        <v>0</v>
      </c>
      <c r="H11" s="602">
        <f t="shared" si="6"/>
        <v>0</v>
      </c>
      <c r="I11" s="602">
        <f t="shared" si="6"/>
        <v>0</v>
      </c>
      <c r="J11" s="602">
        <f t="shared" si="6"/>
        <v>0</v>
      </c>
      <c r="K11" s="599">
        <f aca="true" t="shared" si="7" ref="K11:AC11">K13</f>
        <v>0</v>
      </c>
      <c r="L11" s="599">
        <f t="shared" si="1"/>
        <v>0</v>
      </c>
      <c r="M11" s="602">
        <f t="shared" si="7"/>
        <v>0</v>
      </c>
      <c r="N11" s="602">
        <f t="shared" si="7"/>
        <v>0</v>
      </c>
      <c r="O11" s="602">
        <f t="shared" si="7"/>
        <v>0</v>
      </c>
      <c r="P11" s="602">
        <f t="shared" si="7"/>
        <v>0</v>
      </c>
      <c r="Q11" s="602">
        <f t="shared" si="7"/>
        <v>0</v>
      </c>
      <c r="R11" s="602">
        <f t="shared" si="7"/>
        <v>0</v>
      </c>
      <c r="S11" s="602">
        <f t="shared" si="7"/>
        <v>0</v>
      </c>
      <c r="T11" s="602">
        <f t="shared" si="7"/>
        <v>0</v>
      </c>
      <c r="U11" s="602">
        <f t="shared" si="7"/>
        <v>0</v>
      </c>
      <c r="V11" s="602">
        <f t="shared" si="7"/>
        <v>0</v>
      </c>
      <c r="W11" s="602">
        <f t="shared" si="7"/>
        <v>0</v>
      </c>
      <c r="X11" s="602">
        <f t="shared" si="7"/>
        <v>0</v>
      </c>
      <c r="Y11" s="599">
        <f t="shared" si="5"/>
        <v>0</v>
      </c>
      <c r="Z11" s="602">
        <f t="shared" si="7"/>
        <v>0</v>
      </c>
      <c r="AA11" s="602">
        <f t="shared" si="7"/>
        <v>0</v>
      </c>
      <c r="AB11" s="602">
        <f t="shared" si="7"/>
        <v>0</v>
      </c>
      <c r="AC11" s="602">
        <f t="shared" si="7"/>
        <v>0</v>
      </c>
    </row>
    <row r="12" spans="1:29" ht="14.25">
      <c r="A12" s="612" t="s">
        <v>750</v>
      </c>
      <c r="B12" s="612"/>
      <c r="C12" s="612"/>
      <c r="D12" s="613"/>
      <c r="E12" s="602"/>
      <c r="F12" s="602"/>
      <c r="G12" s="602"/>
      <c r="H12" s="602"/>
      <c r="I12" s="602"/>
      <c r="J12" s="602"/>
      <c r="K12" s="599"/>
      <c r="L12" s="599">
        <f>SUM(M12:X12)</f>
        <v>0</v>
      </c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599">
        <f t="shared" si="5"/>
        <v>0</v>
      </c>
      <c r="Z12" s="602"/>
      <c r="AA12" s="602"/>
      <c r="AB12" s="602"/>
      <c r="AC12" s="602"/>
    </row>
    <row r="13" spans="1:29" ht="15">
      <c r="A13" s="614"/>
      <c r="B13" s="615" t="s">
        <v>1725</v>
      </c>
      <c r="C13" s="345"/>
      <c r="D13" s="616" t="s">
        <v>73</v>
      </c>
      <c r="E13" s="602">
        <f>K13+L13+Y13</f>
        <v>0</v>
      </c>
      <c r="F13" s="602">
        <f>L13+M13+Z13</f>
        <v>0</v>
      </c>
      <c r="G13" s="801">
        <f>E13</f>
        <v>0</v>
      </c>
      <c r="H13" s="602">
        <f>N13+O13+AB13</f>
        <v>0</v>
      </c>
      <c r="I13" s="602">
        <f>O13+P13+AC13</f>
        <v>0</v>
      </c>
      <c r="J13" s="602">
        <f>E13-G13-H13-I13</f>
        <v>0</v>
      </c>
      <c r="K13" s="599"/>
      <c r="L13" s="599">
        <f t="shared" si="1"/>
        <v>0</v>
      </c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599">
        <f t="shared" si="5"/>
        <v>0</v>
      </c>
      <c r="Z13" s="602"/>
      <c r="AA13" s="602"/>
      <c r="AB13" s="602"/>
      <c r="AC13" s="602"/>
    </row>
    <row r="14" spans="1:29" ht="15.75">
      <c r="A14" s="400" t="s">
        <v>74</v>
      </c>
      <c r="B14" s="617"/>
      <c r="C14" s="617"/>
      <c r="D14" s="618" t="s">
        <v>75</v>
      </c>
      <c r="E14" s="602"/>
      <c r="F14" s="602"/>
      <c r="G14" s="801"/>
      <c r="H14" s="602"/>
      <c r="I14" s="602"/>
      <c r="J14" s="602">
        <f>E14-G14-H14-I14</f>
        <v>0</v>
      </c>
      <c r="K14" s="599"/>
      <c r="L14" s="599">
        <f t="shared" si="1"/>
        <v>0</v>
      </c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599">
        <f t="shared" si="5"/>
        <v>0</v>
      </c>
      <c r="Z14" s="602"/>
      <c r="AA14" s="602"/>
      <c r="AB14" s="602"/>
      <c r="AC14" s="602"/>
    </row>
    <row r="15" spans="1:29" ht="18.75">
      <c r="A15" s="1090" t="s">
        <v>76</v>
      </c>
      <c r="B15" s="1090"/>
      <c r="C15" s="1090"/>
      <c r="D15" s="619" t="s">
        <v>77</v>
      </c>
      <c r="E15" s="659">
        <f aca="true" t="shared" si="8" ref="E15:J15">E16+E20</f>
        <v>0</v>
      </c>
      <c r="F15" s="659">
        <f t="shared" si="8"/>
        <v>0</v>
      </c>
      <c r="G15" s="659">
        <f t="shared" si="8"/>
        <v>0</v>
      </c>
      <c r="H15" s="659">
        <f t="shared" si="8"/>
        <v>0</v>
      </c>
      <c r="I15" s="659">
        <f t="shared" si="8"/>
        <v>0</v>
      </c>
      <c r="J15" s="659">
        <f t="shared" si="8"/>
        <v>0</v>
      </c>
      <c r="K15" s="658">
        <f>K16+K20</f>
        <v>0</v>
      </c>
      <c r="L15" s="658">
        <f t="shared" si="1"/>
        <v>0</v>
      </c>
      <c r="M15" s="659">
        <f aca="true" t="shared" si="9" ref="M15:X15">M16+M20</f>
        <v>0</v>
      </c>
      <c r="N15" s="659">
        <f t="shared" si="9"/>
        <v>0</v>
      </c>
      <c r="O15" s="659">
        <f t="shared" si="9"/>
        <v>0</v>
      </c>
      <c r="P15" s="659">
        <f t="shared" si="9"/>
        <v>0</v>
      </c>
      <c r="Q15" s="659">
        <f t="shared" si="9"/>
        <v>0</v>
      </c>
      <c r="R15" s="659">
        <f t="shared" si="9"/>
        <v>0</v>
      </c>
      <c r="S15" s="659">
        <f t="shared" si="9"/>
        <v>0</v>
      </c>
      <c r="T15" s="659">
        <f t="shared" si="9"/>
        <v>0</v>
      </c>
      <c r="U15" s="659">
        <f t="shared" si="9"/>
        <v>0</v>
      </c>
      <c r="V15" s="659">
        <f t="shared" si="9"/>
        <v>0</v>
      </c>
      <c r="W15" s="659">
        <f t="shared" si="9"/>
        <v>0</v>
      </c>
      <c r="X15" s="659">
        <f t="shared" si="9"/>
        <v>0</v>
      </c>
      <c r="Y15" s="658">
        <f t="shared" si="5"/>
        <v>0</v>
      </c>
      <c r="Z15" s="659">
        <f>Z16+Z20</f>
        <v>0</v>
      </c>
      <c r="AA15" s="659">
        <f>AA16+AA20</f>
        <v>0</v>
      </c>
      <c r="AB15" s="659">
        <f>AB16+AB20</f>
        <v>0</v>
      </c>
      <c r="AC15" s="659">
        <f>AC16+AC20</f>
        <v>0</v>
      </c>
    </row>
    <row r="16" spans="1:29" ht="15">
      <c r="A16" s="620" t="s">
        <v>78</v>
      </c>
      <c r="B16" s="621"/>
      <c r="C16" s="605"/>
      <c r="D16" s="611" t="s">
        <v>79</v>
      </c>
      <c r="E16" s="602">
        <f aca="true" t="shared" si="10" ref="E16:J16">E18+E20</f>
        <v>0</v>
      </c>
      <c r="F16" s="602">
        <f t="shared" si="10"/>
        <v>0</v>
      </c>
      <c r="G16" s="801">
        <f t="shared" si="10"/>
        <v>0</v>
      </c>
      <c r="H16" s="602">
        <f t="shared" si="10"/>
        <v>0</v>
      </c>
      <c r="I16" s="602">
        <f t="shared" si="10"/>
        <v>0</v>
      </c>
      <c r="J16" s="602">
        <f t="shared" si="10"/>
        <v>0</v>
      </c>
      <c r="K16" s="599">
        <f aca="true" t="shared" si="11" ref="K16:AC16">K18+K20</f>
        <v>0</v>
      </c>
      <c r="L16" s="599">
        <f t="shared" si="1"/>
        <v>0</v>
      </c>
      <c r="M16" s="602">
        <f t="shared" si="11"/>
        <v>0</v>
      </c>
      <c r="N16" s="602">
        <f t="shared" si="11"/>
        <v>0</v>
      </c>
      <c r="O16" s="602">
        <f t="shared" si="11"/>
        <v>0</v>
      </c>
      <c r="P16" s="602">
        <f t="shared" si="11"/>
        <v>0</v>
      </c>
      <c r="Q16" s="602">
        <f t="shared" si="11"/>
        <v>0</v>
      </c>
      <c r="R16" s="602">
        <f t="shared" si="11"/>
        <v>0</v>
      </c>
      <c r="S16" s="602">
        <f t="shared" si="11"/>
        <v>0</v>
      </c>
      <c r="T16" s="602">
        <f t="shared" si="11"/>
        <v>0</v>
      </c>
      <c r="U16" s="602">
        <f t="shared" si="11"/>
        <v>0</v>
      </c>
      <c r="V16" s="602">
        <f t="shared" si="11"/>
        <v>0</v>
      </c>
      <c r="W16" s="602">
        <f t="shared" si="11"/>
        <v>0</v>
      </c>
      <c r="X16" s="602">
        <f t="shared" si="11"/>
        <v>0</v>
      </c>
      <c r="Y16" s="599">
        <f t="shared" si="5"/>
        <v>0</v>
      </c>
      <c r="Z16" s="602">
        <f t="shared" si="11"/>
        <v>0</v>
      </c>
      <c r="AA16" s="602">
        <f t="shared" si="11"/>
        <v>0</v>
      </c>
      <c r="AB16" s="602">
        <f t="shared" si="11"/>
        <v>0</v>
      </c>
      <c r="AC16" s="602">
        <f t="shared" si="11"/>
        <v>0</v>
      </c>
    </row>
    <row r="17" spans="1:29" ht="14.25">
      <c r="A17" s="612" t="s">
        <v>750</v>
      </c>
      <c r="B17" s="612"/>
      <c r="C17" s="612"/>
      <c r="D17" s="613"/>
      <c r="E17" s="602"/>
      <c r="F17" s="602"/>
      <c r="G17" s="801"/>
      <c r="H17" s="602"/>
      <c r="I17" s="602"/>
      <c r="J17" s="602"/>
      <c r="K17" s="599"/>
      <c r="L17" s="599">
        <f t="shared" si="1"/>
        <v>0</v>
      </c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599">
        <f t="shared" si="5"/>
        <v>0</v>
      </c>
      <c r="Z17" s="602"/>
      <c r="AA17" s="602"/>
      <c r="AB17" s="602"/>
      <c r="AC17" s="602"/>
    </row>
    <row r="18" spans="1:29" ht="14.25">
      <c r="A18" s="622"/>
      <c r="B18" s="623" t="s">
        <v>80</v>
      </c>
      <c r="C18" s="345"/>
      <c r="D18" s="613" t="s">
        <v>81</v>
      </c>
      <c r="E18" s="602">
        <f aca="true" t="shared" si="12" ref="E18:J18">E19</f>
        <v>0</v>
      </c>
      <c r="F18" s="602">
        <f t="shared" si="12"/>
        <v>0</v>
      </c>
      <c r="G18" s="801">
        <f>E18</f>
        <v>0</v>
      </c>
      <c r="H18" s="602">
        <f t="shared" si="12"/>
        <v>0</v>
      </c>
      <c r="I18" s="602">
        <f t="shared" si="12"/>
        <v>0</v>
      </c>
      <c r="J18" s="602">
        <f t="shared" si="12"/>
        <v>0</v>
      </c>
      <c r="K18" s="599">
        <f>K19</f>
        <v>0</v>
      </c>
      <c r="L18" s="599">
        <f t="shared" si="1"/>
        <v>0</v>
      </c>
      <c r="M18" s="602">
        <f aca="true" t="shared" si="13" ref="M18:X18">M19</f>
        <v>0</v>
      </c>
      <c r="N18" s="602">
        <f t="shared" si="13"/>
        <v>0</v>
      </c>
      <c r="O18" s="602">
        <f t="shared" si="13"/>
        <v>0</v>
      </c>
      <c r="P18" s="602">
        <f t="shared" si="13"/>
        <v>0</v>
      </c>
      <c r="Q18" s="602">
        <f t="shared" si="13"/>
        <v>0</v>
      </c>
      <c r="R18" s="602">
        <f t="shared" si="13"/>
        <v>0</v>
      </c>
      <c r="S18" s="602">
        <f t="shared" si="13"/>
        <v>0</v>
      </c>
      <c r="T18" s="602">
        <f t="shared" si="13"/>
        <v>0</v>
      </c>
      <c r="U18" s="602">
        <f t="shared" si="13"/>
        <v>0</v>
      </c>
      <c r="V18" s="602">
        <f t="shared" si="13"/>
        <v>0</v>
      </c>
      <c r="W18" s="602">
        <f t="shared" si="13"/>
        <v>0</v>
      </c>
      <c r="X18" s="602">
        <f t="shared" si="13"/>
        <v>0</v>
      </c>
      <c r="Y18" s="599">
        <f t="shared" si="5"/>
        <v>0</v>
      </c>
      <c r="Z18" s="602">
        <f>Z19</f>
        <v>0</v>
      </c>
      <c r="AA18" s="602">
        <f>AA19</f>
        <v>0</v>
      </c>
      <c r="AB18" s="602">
        <f>AB19</f>
        <v>0</v>
      </c>
      <c r="AC18" s="602">
        <f>AC19</f>
        <v>0</v>
      </c>
    </row>
    <row r="19" spans="1:29" ht="14.25" customHeight="1">
      <c r="A19" s="622"/>
      <c r="B19" s="623"/>
      <c r="C19" s="346" t="s">
        <v>380</v>
      </c>
      <c r="D19" s="624" t="s">
        <v>82</v>
      </c>
      <c r="E19" s="602">
        <f>K19+L19+Y19</f>
        <v>0</v>
      </c>
      <c r="F19" s="602"/>
      <c r="G19" s="801"/>
      <c r="H19" s="602"/>
      <c r="I19" s="602"/>
      <c r="J19" s="602">
        <f>E19-G19-H19-I19</f>
        <v>0</v>
      </c>
      <c r="K19" s="599"/>
      <c r="L19" s="599">
        <f t="shared" si="1"/>
        <v>0</v>
      </c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599">
        <f t="shared" si="5"/>
        <v>0</v>
      </c>
      <c r="Z19" s="602"/>
      <c r="AA19" s="602"/>
      <c r="AB19" s="602"/>
      <c r="AC19" s="602"/>
    </row>
    <row r="20" spans="1:29" ht="14.25" customHeight="1">
      <c r="A20" s="622"/>
      <c r="B20" s="623" t="s">
        <v>768</v>
      </c>
      <c r="C20" s="345"/>
      <c r="D20" s="613" t="s">
        <v>83</v>
      </c>
      <c r="E20" s="602">
        <f>K20+L20+Y20</f>
        <v>0</v>
      </c>
      <c r="F20" s="602"/>
      <c r="G20" s="801"/>
      <c r="H20" s="602"/>
      <c r="I20" s="602"/>
      <c r="J20" s="602">
        <f>E20-G20-H20-I20</f>
        <v>0</v>
      </c>
      <c r="K20" s="599"/>
      <c r="L20" s="599">
        <f t="shared" si="1"/>
        <v>0</v>
      </c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599">
        <f t="shared" si="5"/>
        <v>0</v>
      </c>
      <c r="Z20" s="602"/>
      <c r="AA20" s="602"/>
      <c r="AB20" s="602"/>
      <c r="AC20" s="602"/>
    </row>
    <row r="21" spans="1:29" ht="14.25" customHeight="1">
      <c r="A21" s="1091" t="s">
        <v>84</v>
      </c>
      <c r="B21" s="1091"/>
      <c r="C21" s="1091"/>
      <c r="D21" s="625" t="s">
        <v>85</v>
      </c>
      <c r="E21" s="659">
        <f aca="true" t="shared" si="14" ref="E21:J21">E22+E38+E45+E61</f>
        <v>19583.21</v>
      </c>
      <c r="F21" s="659">
        <f t="shared" si="14"/>
        <v>0</v>
      </c>
      <c r="G21" s="659">
        <f t="shared" si="14"/>
        <v>19583.21</v>
      </c>
      <c r="H21" s="659">
        <f t="shared" si="14"/>
        <v>0</v>
      </c>
      <c r="I21" s="659">
        <f t="shared" si="14"/>
        <v>0</v>
      </c>
      <c r="J21" s="659">
        <f t="shared" si="14"/>
        <v>0</v>
      </c>
      <c r="K21" s="658">
        <f>K22+K38+K45+K61</f>
        <v>18323.91</v>
      </c>
      <c r="L21" s="658">
        <f t="shared" si="1"/>
        <v>1259.3</v>
      </c>
      <c r="M21" s="659">
        <f aca="true" t="shared" si="15" ref="M21:X21">M22+M38+M45+M61</f>
        <v>260</v>
      </c>
      <c r="N21" s="659">
        <f t="shared" si="15"/>
        <v>12</v>
      </c>
      <c r="O21" s="659">
        <f t="shared" si="15"/>
        <v>100</v>
      </c>
      <c r="P21" s="659">
        <f t="shared" si="15"/>
        <v>115</v>
      </c>
      <c r="Q21" s="659">
        <f t="shared" si="15"/>
        <v>213</v>
      </c>
      <c r="R21" s="659">
        <f t="shared" si="15"/>
        <v>40</v>
      </c>
      <c r="S21" s="659">
        <f t="shared" si="15"/>
        <v>130</v>
      </c>
      <c r="T21" s="659">
        <f t="shared" si="15"/>
        <v>4.3</v>
      </c>
      <c r="U21" s="659">
        <f t="shared" si="15"/>
        <v>215</v>
      </c>
      <c r="V21" s="659">
        <f t="shared" si="15"/>
        <v>135</v>
      </c>
      <c r="W21" s="659">
        <f t="shared" si="15"/>
        <v>10</v>
      </c>
      <c r="X21" s="659">
        <f t="shared" si="15"/>
        <v>25</v>
      </c>
      <c r="Y21" s="658">
        <f t="shared" si="5"/>
        <v>0</v>
      </c>
      <c r="Z21" s="659">
        <f>Z22+Z38+Z45+Z61</f>
        <v>0</v>
      </c>
      <c r="AA21" s="659">
        <f>AA22+AA38+AA45+AA61</f>
        <v>0</v>
      </c>
      <c r="AB21" s="659">
        <f>AB22+AB38+AB45+AB61</f>
        <v>0</v>
      </c>
      <c r="AC21" s="659">
        <f>AC22+AC38+AC45+AC61</f>
        <v>0</v>
      </c>
    </row>
    <row r="22" spans="1:29" ht="14.25" customHeight="1">
      <c r="A22" s="396" t="s">
        <v>86</v>
      </c>
      <c r="B22" s="383"/>
      <c r="C22" s="626"/>
      <c r="D22" s="627" t="s">
        <v>87</v>
      </c>
      <c r="E22" s="602">
        <f aca="true" t="shared" si="16" ref="E22:J22">E24+E27+E31+E32+E34+E37</f>
        <v>1259.3</v>
      </c>
      <c r="F22" s="602">
        <f t="shared" si="16"/>
        <v>0</v>
      </c>
      <c r="G22" s="801">
        <f t="shared" si="16"/>
        <v>1259.3</v>
      </c>
      <c r="H22" s="602">
        <f t="shared" si="16"/>
        <v>0</v>
      </c>
      <c r="I22" s="602">
        <f t="shared" si="16"/>
        <v>0</v>
      </c>
      <c r="J22" s="602">
        <f t="shared" si="16"/>
        <v>0</v>
      </c>
      <c r="K22" s="599">
        <f aca="true" t="shared" si="17" ref="K22:AC22">K24+K27+K31+K32+K34+K37</f>
        <v>0</v>
      </c>
      <c r="L22" s="599">
        <f t="shared" si="1"/>
        <v>1259.3</v>
      </c>
      <c r="M22" s="602">
        <f t="shared" si="17"/>
        <v>260</v>
      </c>
      <c r="N22" s="602">
        <f t="shared" si="17"/>
        <v>12</v>
      </c>
      <c r="O22" s="602">
        <f t="shared" si="17"/>
        <v>100</v>
      </c>
      <c r="P22" s="602">
        <f t="shared" si="17"/>
        <v>115</v>
      </c>
      <c r="Q22" s="602">
        <f t="shared" si="17"/>
        <v>213</v>
      </c>
      <c r="R22" s="602">
        <f t="shared" si="17"/>
        <v>40</v>
      </c>
      <c r="S22" s="602">
        <f t="shared" si="17"/>
        <v>130</v>
      </c>
      <c r="T22" s="602">
        <f t="shared" si="17"/>
        <v>4.3</v>
      </c>
      <c r="U22" s="602">
        <f t="shared" si="17"/>
        <v>215</v>
      </c>
      <c r="V22" s="602">
        <f t="shared" si="17"/>
        <v>135</v>
      </c>
      <c r="W22" s="602">
        <f t="shared" si="17"/>
        <v>10</v>
      </c>
      <c r="X22" s="602">
        <f t="shared" si="17"/>
        <v>25</v>
      </c>
      <c r="Y22" s="599">
        <f t="shared" si="5"/>
        <v>0</v>
      </c>
      <c r="Z22" s="602">
        <f t="shared" si="17"/>
        <v>0</v>
      </c>
      <c r="AA22" s="602">
        <f t="shared" si="17"/>
        <v>0</v>
      </c>
      <c r="AB22" s="602">
        <f t="shared" si="17"/>
        <v>0</v>
      </c>
      <c r="AC22" s="602">
        <f t="shared" si="17"/>
        <v>0</v>
      </c>
    </row>
    <row r="23" spans="1:29" ht="14.25" customHeight="1">
      <c r="A23" s="612" t="s">
        <v>750</v>
      </c>
      <c r="B23" s="612"/>
      <c r="C23" s="612"/>
      <c r="D23" s="628"/>
      <c r="E23" s="602"/>
      <c r="F23" s="602"/>
      <c r="G23" s="801"/>
      <c r="H23" s="602"/>
      <c r="I23" s="602"/>
      <c r="J23" s="602"/>
      <c r="K23" s="599"/>
      <c r="L23" s="599">
        <f t="shared" si="1"/>
        <v>0</v>
      </c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599">
        <f t="shared" si="5"/>
        <v>0</v>
      </c>
      <c r="Z23" s="602"/>
      <c r="AA23" s="602"/>
      <c r="AB23" s="602"/>
      <c r="AC23" s="602"/>
    </row>
    <row r="24" spans="1:29" ht="14.25" customHeight="1">
      <c r="A24" s="622"/>
      <c r="B24" s="629" t="s">
        <v>88</v>
      </c>
      <c r="C24" s="630"/>
      <c r="D24" s="616" t="s">
        <v>1765</v>
      </c>
      <c r="E24" s="602">
        <f aca="true" t="shared" si="18" ref="E24:J24">E25+E26</f>
        <v>721.3</v>
      </c>
      <c r="F24" s="602">
        <f t="shared" si="18"/>
        <v>0</v>
      </c>
      <c r="G24" s="801">
        <f t="shared" si="18"/>
        <v>721.3</v>
      </c>
      <c r="H24" s="602">
        <f t="shared" si="18"/>
        <v>0</v>
      </c>
      <c r="I24" s="602">
        <f t="shared" si="18"/>
        <v>0</v>
      </c>
      <c r="J24" s="602">
        <f t="shared" si="18"/>
        <v>0</v>
      </c>
      <c r="K24" s="599">
        <f>K25+K26</f>
        <v>0</v>
      </c>
      <c r="L24" s="599">
        <f t="shared" si="1"/>
        <v>721.3</v>
      </c>
      <c r="M24" s="602">
        <f aca="true" t="shared" si="19" ref="M24:X24">M25+M26</f>
        <v>0</v>
      </c>
      <c r="N24" s="602">
        <f t="shared" si="19"/>
        <v>12</v>
      </c>
      <c r="O24" s="602">
        <f t="shared" si="19"/>
        <v>100</v>
      </c>
      <c r="P24" s="602">
        <f t="shared" si="19"/>
        <v>115</v>
      </c>
      <c r="Q24" s="602">
        <f t="shared" si="19"/>
        <v>0</v>
      </c>
      <c r="R24" s="602">
        <f t="shared" si="19"/>
        <v>0</v>
      </c>
      <c r="S24" s="602">
        <f t="shared" si="19"/>
        <v>130</v>
      </c>
      <c r="T24" s="602">
        <f t="shared" si="19"/>
        <v>4.3</v>
      </c>
      <c r="U24" s="602">
        <f t="shared" si="19"/>
        <v>215</v>
      </c>
      <c r="V24" s="602">
        <f t="shared" si="19"/>
        <v>135</v>
      </c>
      <c r="W24" s="602">
        <f t="shared" si="19"/>
        <v>10</v>
      </c>
      <c r="X24" s="602">
        <f t="shared" si="19"/>
        <v>0</v>
      </c>
      <c r="Y24" s="599">
        <f t="shared" si="5"/>
        <v>0</v>
      </c>
      <c r="Z24" s="602">
        <f>Z25+Z26</f>
        <v>0</v>
      </c>
      <c r="AA24" s="602">
        <f>AA25+AA26</f>
        <v>0</v>
      </c>
      <c r="AB24" s="602">
        <f>AB25+AB26</f>
        <v>0</v>
      </c>
      <c r="AC24" s="602">
        <f>AC25+AC26</f>
        <v>0</v>
      </c>
    </row>
    <row r="25" spans="1:29" ht="14.25" customHeight="1">
      <c r="A25" s="622"/>
      <c r="B25" s="629"/>
      <c r="C25" s="364" t="s">
        <v>382</v>
      </c>
      <c r="D25" s="631" t="s">
        <v>1766</v>
      </c>
      <c r="E25" s="602">
        <f>K25+L25+Y25</f>
        <v>695</v>
      </c>
      <c r="F25" s="602"/>
      <c r="G25" s="801">
        <f>E25</f>
        <v>695</v>
      </c>
      <c r="H25" s="602"/>
      <c r="I25" s="602"/>
      <c r="J25" s="602">
        <f>E25-G25-H25-I25</f>
        <v>0</v>
      </c>
      <c r="K25" s="599"/>
      <c r="L25" s="599">
        <f t="shared" si="1"/>
        <v>695</v>
      </c>
      <c r="M25" s="602"/>
      <c r="N25" s="602"/>
      <c r="O25" s="602">
        <v>100</v>
      </c>
      <c r="P25" s="602">
        <v>115</v>
      </c>
      <c r="Q25" s="602"/>
      <c r="R25" s="602"/>
      <c r="S25" s="602">
        <v>130</v>
      </c>
      <c r="T25" s="602"/>
      <c r="U25" s="602">
        <v>215</v>
      </c>
      <c r="V25" s="602">
        <v>135</v>
      </c>
      <c r="W25" s="602"/>
      <c r="X25" s="602"/>
      <c r="Y25" s="599">
        <f t="shared" si="5"/>
        <v>0</v>
      </c>
      <c r="Z25" s="602"/>
      <c r="AA25" s="602"/>
      <c r="AB25" s="602"/>
      <c r="AC25" s="602"/>
    </row>
    <row r="26" spans="1:29" ht="14.25" customHeight="1">
      <c r="A26" s="622"/>
      <c r="B26" s="629"/>
      <c r="C26" s="364" t="s">
        <v>383</v>
      </c>
      <c r="D26" s="631" t="s">
        <v>1767</v>
      </c>
      <c r="E26" s="602">
        <f>K26+L26+Y26</f>
        <v>26.3</v>
      </c>
      <c r="F26" s="602"/>
      <c r="G26" s="801">
        <f>E26</f>
        <v>26.3</v>
      </c>
      <c r="H26" s="602"/>
      <c r="I26" s="602"/>
      <c r="J26" s="602">
        <f>E26-G26-H26-I26</f>
        <v>0</v>
      </c>
      <c r="K26" s="599"/>
      <c r="L26" s="599">
        <f t="shared" si="1"/>
        <v>26.3</v>
      </c>
      <c r="M26" s="602"/>
      <c r="N26" s="602">
        <v>12</v>
      </c>
      <c r="O26" s="602"/>
      <c r="P26" s="602"/>
      <c r="Q26" s="602"/>
      <c r="R26" s="602"/>
      <c r="S26" s="602"/>
      <c r="T26" s="602">
        <v>4.3</v>
      </c>
      <c r="U26" s="602"/>
      <c r="V26" s="602"/>
      <c r="W26" s="602">
        <v>10</v>
      </c>
      <c r="X26" s="602"/>
      <c r="Y26" s="599">
        <f t="shared" si="5"/>
        <v>0</v>
      </c>
      <c r="Z26" s="602"/>
      <c r="AA26" s="602"/>
      <c r="AB26" s="602"/>
      <c r="AC26" s="602"/>
    </row>
    <row r="27" spans="1:29" ht="14.25" customHeight="1">
      <c r="A27" s="622"/>
      <c r="B27" s="629" t="s">
        <v>900</v>
      </c>
      <c r="C27" s="632"/>
      <c r="D27" s="616" t="s">
        <v>901</v>
      </c>
      <c r="E27" s="602">
        <f aca="true" t="shared" si="20" ref="E27:J27">E28+E29+E30</f>
        <v>538</v>
      </c>
      <c r="F27" s="602">
        <f t="shared" si="20"/>
        <v>0</v>
      </c>
      <c r="G27" s="801">
        <f t="shared" si="20"/>
        <v>538</v>
      </c>
      <c r="H27" s="602">
        <f t="shared" si="20"/>
        <v>0</v>
      </c>
      <c r="I27" s="602">
        <f t="shared" si="20"/>
        <v>0</v>
      </c>
      <c r="J27" s="602">
        <f t="shared" si="20"/>
        <v>0</v>
      </c>
      <c r="K27" s="599">
        <f>K28+K29+K30</f>
        <v>0</v>
      </c>
      <c r="L27" s="599">
        <f t="shared" si="1"/>
        <v>538</v>
      </c>
      <c r="M27" s="602">
        <f aca="true" t="shared" si="21" ref="M27:X27">M28+M29+M30</f>
        <v>260</v>
      </c>
      <c r="N27" s="602">
        <f t="shared" si="21"/>
        <v>0</v>
      </c>
      <c r="O27" s="602">
        <f t="shared" si="21"/>
        <v>0</v>
      </c>
      <c r="P27" s="602">
        <f t="shared" si="21"/>
        <v>0</v>
      </c>
      <c r="Q27" s="602">
        <f t="shared" si="21"/>
        <v>213</v>
      </c>
      <c r="R27" s="602">
        <f t="shared" si="21"/>
        <v>40</v>
      </c>
      <c r="S27" s="602">
        <f t="shared" si="21"/>
        <v>0</v>
      </c>
      <c r="T27" s="602">
        <f t="shared" si="21"/>
        <v>0</v>
      </c>
      <c r="U27" s="602">
        <f t="shared" si="21"/>
        <v>0</v>
      </c>
      <c r="V27" s="602">
        <f t="shared" si="21"/>
        <v>0</v>
      </c>
      <c r="W27" s="602">
        <f t="shared" si="21"/>
        <v>0</v>
      </c>
      <c r="X27" s="602">
        <f t="shared" si="21"/>
        <v>25</v>
      </c>
      <c r="Y27" s="599">
        <f t="shared" si="5"/>
        <v>0</v>
      </c>
      <c r="Z27" s="602">
        <f>Z28+Z29+Z30</f>
        <v>0</v>
      </c>
      <c r="AA27" s="602">
        <f>AA28+AA29+AA30</f>
        <v>0</v>
      </c>
      <c r="AB27" s="602">
        <f>AB28+AB29+AB30</f>
        <v>0</v>
      </c>
      <c r="AC27" s="602">
        <f>AC28+AC29+AC30</f>
        <v>0</v>
      </c>
    </row>
    <row r="28" spans="1:29" ht="14.25" customHeight="1">
      <c r="A28" s="622"/>
      <c r="B28" s="629"/>
      <c r="C28" s="346" t="s">
        <v>384</v>
      </c>
      <c r="D28" s="631" t="s">
        <v>902</v>
      </c>
      <c r="E28" s="602">
        <f>K28+L28+Y28</f>
        <v>0</v>
      </c>
      <c r="F28" s="602"/>
      <c r="G28" s="801">
        <f>E28</f>
        <v>0</v>
      </c>
      <c r="H28" s="602"/>
      <c r="I28" s="602"/>
      <c r="J28" s="602">
        <f>E28-G28-H28-I28</f>
        <v>0</v>
      </c>
      <c r="K28" s="599"/>
      <c r="L28" s="599">
        <f t="shared" si="1"/>
        <v>0</v>
      </c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599">
        <f t="shared" si="5"/>
        <v>0</v>
      </c>
      <c r="Z28" s="602"/>
      <c r="AA28" s="602"/>
      <c r="AB28" s="602"/>
      <c r="AC28" s="602"/>
    </row>
    <row r="29" spans="1:29" ht="14.25" customHeight="1">
      <c r="A29" s="622"/>
      <c r="B29" s="629"/>
      <c r="C29" s="346" t="s">
        <v>385</v>
      </c>
      <c r="D29" s="631" t="s">
        <v>903</v>
      </c>
      <c r="E29" s="602">
        <f>K29+L29+Y29</f>
        <v>498</v>
      </c>
      <c r="F29" s="602"/>
      <c r="G29" s="801">
        <f>E29</f>
        <v>498</v>
      </c>
      <c r="H29" s="602"/>
      <c r="I29" s="602"/>
      <c r="J29" s="602">
        <f>E29-G29-H29-I29</f>
        <v>0</v>
      </c>
      <c r="K29" s="599"/>
      <c r="L29" s="599">
        <f t="shared" si="1"/>
        <v>498</v>
      </c>
      <c r="M29" s="602">
        <v>260</v>
      </c>
      <c r="N29" s="602"/>
      <c r="O29" s="602"/>
      <c r="P29" s="602"/>
      <c r="Q29" s="602">
        <v>213</v>
      </c>
      <c r="R29" s="602"/>
      <c r="S29" s="602"/>
      <c r="T29" s="602"/>
      <c r="U29" s="602"/>
      <c r="V29" s="602"/>
      <c r="W29" s="602"/>
      <c r="X29" s="602">
        <v>25</v>
      </c>
      <c r="Y29" s="599">
        <f t="shared" si="5"/>
        <v>0</v>
      </c>
      <c r="Z29" s="602"/>
      <c r="AA29" s="602"/>
      <c r="AB29" s="602"/>
      <c r="AC29" s="602"/>
    </row>
    <row r="30" spans="1:29" ht="14.25" customHeight="1">
      <c r="A30" s="622"/>
      <c r="B30" s="629"/>
      <c r="C30" s="356" t="s">
        <v>386</v>
      </c>
      <c r="D30" s="631" t="s">
        <v>904</v>
      </c>
      <c r="E30" s="602">
        <f>K30+L30+Y30</f>
        <v>40</v>
      </c>
      <c r="F30" s="602"/>
      <c r="G30" s="801">
        <f>E30</f>
        <v>40</v>
      </c>
      <c r="H30" s="602"/>
      <c r="I30" s="602"/>
      <c r="J30" s="602">
        <f>E30-G30-H30-I30</f>
        <v>0</v>
      </c>
      <c r="K30" s="599"/>
      <c r="L30" s="599">
        <f t="shared" si="1"/>
        <v>40</v>
      </c>
      <c r="M30" s="602"/>
      <c r="N30" s="602"/>
      <c r="O30" s="602"/>
      <c r="P30" s="602"/>
      <c r="Q30" s="602"/>
      <c r="R30" s="602">
        <v>40</v>
      </c>
      <c r="S30" s="602"/>
      <c r="T30" s="602"/>
      <c r="U30" s="602"/>
      <c r="V30" s="602"/>
      <c r="W30" s="602"/>
      <c r="X30" s="602"/>
      <c r="Y30" s="599">
        <f t="shared" si="5"/>
        <v>0</v>
      </c>
      <c r="Z30" s="602"/>
      <c r="AA30" s="602"/>
      <c r="AB30" s="602"/>
      <c r="AC30" s="602"/>
    </row>
    <row r="31" spans="1:29" ht="14.25" customHeight="1">
      <c r="A31" s="622"/>
      <c r="B31" s="633" t="s">
        <v>1356</v>
      </c>
      <c r="C31" s="633"/>
      <c r="D31" s="616" t="s">
        <v>905</v>
      </c>
      <c r="E31" s="602">
        <f>K31+L31+Y31</f>
        <v>0</v>
      </c>
      <c r="F31" s="602"/>
      <c r="G31" s="801"/>
      <c r="H31" s="602"/>
      <c r="I31" s="602"/>
      <c r="J31" s="602">
        <f>E31-G31-H31-I31</f>
        <v>0</v>
      </c>
      <c r="K31" s="599"/>
      <c r="L31" s="599">
        <f t="shared" si="1"/>
        <v>0</v>
      </c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599">
        <f t="shared" si="5"/>
        <v>0</v>
      </c>
      <c r="Z31" s="602"/>
      <c r="AA31" s="602"/>
      <c r="AB31" s="602"/>
      <c r="AC31" s="602"/>
    </row>
    <row r="32" spans="1:29" ht="14.25" customHeight="1">
      <c r="A32" s="622"/>
      <c r="B32" s="633" t="s">
        <v>906</v>
      </c>
      <c r="C32" s="634"/>
      <c r="D32" s="616" t="s">
        <v>907</v>
      </c>
      <c r="E32" s="602">
        <f aca="true" t="shared" si="22" ref="E32:J32">E33</f>
        <v>0</v>
      </c>
      <c r="F32" s="602">
        <f t="shared" si="22"/>
        <v>0</v>
      </c>
      <c r="G32" s="602">
        <f t="shared" si="22"/>
        <v>0</v>
      </c>
      <c r="H32" s="602">
        <f t="shared" si="22"/>
        <v>0</v>
      </c>
      <c r="I32" s="602">
        <f t="shared" si="22"/>
        <v>0</v>
      </c>
      <c r="J32" s="602">
        <f t="shared" si="22"/>
        <v>0</v>
      </c>
      <c r="K32" s="599">
        <f>K33</f>
        <v>0</v>
      </c>
      <c r="L32" s="599">
        <f t="shared" si="1"/>
        <v>0</v>
      </c>
      <c r="M32" s="602">
        <f aca="true" t="shared" si="23" ref="M32:X32">M33</f>
        <v>0</v>
      </c>
      <c r="N32" s="602">
        <f t="shared" si="23"/>
        <v>0</v>
      </c>
      <c r="O32" s="602">
        <f t="shared" si="23"/>
        <v>0</v>
      </c>
      <c r="P32" s="602">
        <f t="shared" si="23"/>
        <v>0</v>
      </c>
      <c r="Q32" s="602">
        <f t="shared" si="23"/>
        <v>0</v>
      </c>
      <c r="R32" s="602">
        <f t="shared" si="23"/>
        <v>0</v>
      </c>
      <c r="S32" s="602">
        <f t="shared" si="23"/>
        <v>0</v>
      </c>
      <c r="T32" s="602">
        <f t="shared" si="23"/>
        <v>0</v>
      </c>
      <c r="U32" s="602">
        <f t="shared" si="23"/>
        <v>0</v>
      </c>
      <c r="V32" s="602">
        <f t="shared" si="23"/>
        <v>0</v>
      </c>
      <c r="W32" s="602">
        <f t="shared" si="23"/>
        <v>0</v>
      </c>
      <c r="X32" s="602">
        <f t="shared" si="23"/>
        <v>0</v>
      </c>
      <c r="Y32" s="599">
        <f t="shared" si="5"/>
        <v>0</v>
      </c>
      <c r="Z32" s="602">
        <f>Z33</f>
        <v>0</v>
      </c>
      <c r="AA32" s="602">
        <f>AA33</f>
        <v>0</v>
      </c>
      <c r="AB32" s="602">
        <f>AB33</f>
        <v>0</v>
      </c>
      <c r="AC32" s="602">
        <f>AC33</f>
        <v>0</v>
      </c>
    </row>
    <row r="33" spans="1:29" ht="14.25" customHeight="1">
      <c r="A33" s="622"/>
      <c r="B33" s="633"/>
      <c r="C33" s="346" t="s">
        <v>108</v>
      </c>
      <c r="D33" s="631" t="s">
        <v>908</v>
      </c>
      <c r="E33" s="602">
        <f>K33+L33+Y33</f>
        <v>0</v>
      </c>
      <c r="F33" s="602"/>
      <c r="G33" s="602"/>
      <c r="H33" s="602"/>
      <c r="I33" s="602"/>
      <c r="J33" s="602">
        <f>E33-G33-H33-I33</f>
        <v>0</v>
      </c>
      <c r="K33" s="599"/>
      <c r="L33" s="599">
        <f t="shared" si="1"/>
        <v>0</v>
      </c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599">
        <f t="shared" si="5"/>
        <v>0</v>
      </c>
      <c r="Z33" s="602"/>
      <c r="AA33" s="602"/>
      <c r="AB33" s="602"/>
      <c r="AC33" s="602"/>
    </row>
    <row r="34" spans="1:29" ht="14.25" customHeight="1">
      <c r="A34" s="622"/>
      <c r="B34" s="633" t="s">
        <v>909</v>
      </c>
      <c r="C34" s="633"/>
      <c r="D34" s="616" t="s">
        <v>910</v>
      </c>
      <c r="E34" s="602">
        <f aca="true" t="shared" si="24" ref="E34:J34">E35+E36</f>
        <v>0</v>
      </c>
      <c r="F34" s="602">
        <f t="shared" si="24"/>
        <v>0</v>
      </c>
      <c r="G34" s="602">
        <f t="shared" si="24"/>
        <v>0</v>
      </c>
      <c r="H34" s="602">
        <f t="shared" si="24"/>
        <v>0</v>
      </c>
      <c r="I34" s="602">
        <f t="shared" si="24"/>
        <v>0</v>
      </c>
      <c r="J34" s="602">
        <f t="shared" si="24"/>
        <v>0</v>
      </c>
      <c r="K34" s="599">
        <f>K35+K36</f>
        <v>0</v>
      </c>
      <c r="L34" s="599">
        <f t="shared" si="1"/>
        <v>0</v>
      </c>
      <c r="M34" s="602">
        <f aca="true" t="shared" si="25" ref="M34:X34">M35+M36</f>
        <v>0</v>
      </c>
      <c r="N34" s="602">
        <f t="shared" si="25"/>
        <v>0</v>
      </c>
      <c r="O34" s="602">
        <f t="shared" si="25"/>
        <v>0</v>
      </c>
      <c r="P34" s="602">
        <f t="shared" si="25"/>
        <v>0</v>
      </c>
      <c r="Q34" s="602">
        <f t="shared" si="25"/>
        <v>0</v>
      </c>
      <c r="R34" s="602">
        <f t="shared" si="25"/>
        <v>0</v>
      </c>
      <c r="S34" s="602">
        <f t="shared" si="25"/>
        <v>0</v>
      </c>
      <c r="T34" s="602">
        <f t="shared" si="25"/>
        <v>0</v>
      </c>
      <c r="U34" s="602">
        <f t="shared" si="25"/>
        <v>0</v>
      </c>
      <c r="V34" s="602">
        <f t="shared" si="25"/>
        <v>0</v>
      </c>
      <c r="W34" s="602">
        <f t="shared" si="25"/>
        <v>0</v>
      </c>
      <c r="X34" s="602">
        <f t="shared" si="25"/>
        <v>0</v>
      </c>
      <c r="Y34" s="599">
        <f t="shared" si="5"/>
        <v>0</v>
      </c>
      <c r="Z34" s="602">
        <f>Z35+Z36</f>
        <v>0</v>
      </c>
      <c r="AA34" s="602">
        <f>AA35+AA36</f>
        <v>0</v>
      </c>
      <c r="AB34" s="602">
        <f>AB35+AB36</f>
        <v>0</v>
      </c>
      <c r="AC34" s="602">
        <f>AC35+AC36</f>
        <v>0</v>
      </c>
    </row>
    <row r="35" spans="1:29" ht="14.25" customHeight="1">
      <c r="A35" s="622"/>
      <c r="B35" s="633"/>
      <c r="C35" s="364" t="s">
        <v>109</v>
      </c>
      <c r="D35" s="631" t="s">
        <v>911</v>
      </c>
      <c r="E35" s="602">
        <f>K35+L35+Y35</f>
        <v>0</v>
      </c>
      <c r="F35" s="602"/>
      <c r="G35" s="602"/>
      <c r="H35" s="602"/>
      <c r="I35" s="602"/>
      <c r="J35" s="602">
        <f>E35-G35-H35-I35</f>
        <v>0</v>
      </c>
      <c r="K35" s="599"/>
      <c r="L35" s="599">
        <f t="shared" si="1"/>
        <v>0</v>
      </c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599">
        <f t="shared" si="5"/>
        <v>0</v>
      </c>
      <c r="Z35" s="602"/>
      <c r="AA35" s="602"/>
      <c r="AB35" s="602"/>
      <c r="AC35" s="602"/>
    </row>
    <row r="36" spans="1:29" ht="14.25" customHeight="1">
      <c r="A36" s="622"/>
      <c r="B36" s="633"/>
      <c r="C36" s="346" t="s">
        <v>110</v>
      </c>
      <c r="D36" s="631" t="s">
        <v>912</v>
      </c>
      <c r="E36" s="602">
        <f>K36+L36+Y36</f>
        <v>0</v>
      </c>
      <c r="F36" s="602"/>
      <c r="G36" s="602"/>
      <c r="H36" s="602"/>
      <c r="I36" s="602"/>
      <c r="J36" s="602">
        <f>E36-G36-H36-I36</f>
        <v>0</v>
      </c>
      <c r="K36" s="599"/>
      <c r="L36" s="599">
        <f t="shared" si="1"/>
        <v>0</v>
      </c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599">
        <f t="shared" si="5"/>
        <v>0</v>
      </c>
      <c r="Z36" s="602"/>
      <c r="AA36" s="602"/>
      <c r="AB36" s="602"/>
      <c r="AC36" s="602"/>
    </row>
    <row r="37" spans="1:29" ht="14.25" customHeight="1">
      <c r="A37" s="622"/>
      <c r="B37" s="615" t="s">
        <v>1357</v>
      </c>
      <c r="C37" s="615"/>
      <c r="D37" s="616" t="s">
        <v>913</v>
      </c>
      <c r="E37" s="602">
        <f>K37+L37+Y37</f>
        <v>0</v>
      </c>
      <c r="F37" s="602"/>
      <c r="G37" s="602"/>
      <c r="H37" s="602"/>
      <c r="I37" s="602"/>
      <c r="J37" s="602">
        <f>E37-G37-H37-I37</f>
        <v>0</v>
      </c>
      <c r="K37" s="599"/>
      <c r="L37" s="599">
        <f t="shared" si="1"/>
        <v>0</v>
      </c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599">
        <f t="shared" si="5"/>
        <v>0</v>
      </c>
      <c r="Z37" s="602"/>
      <c r="AA37" s="602"/>
      <c r="AB37" s="602"/>
      <c r="AC37" s="602"/>
    </row>
    <row r="38" spans="1:29" ht="14.25" customHeight="1">
      <c r="A38" s="396" t="s">
        <v>914</v>
      </c>
      <c r="B38" s="368"/>
      <c r="C38" s="635"/>
      <c r="D38" s="627" t="s">
        <v>915</v>
      </c>
      <c r="E38" s="602">
        <f aca="true" t="shared" si="26" ref="E38:J38">E40+E42+E43</f>
        <v>18323.91</v>
      </c>
      <c r="F38" s="602">
        <f t="shared" si="26"/>
        <v>0</v>
      </c>
      <c r="G38" s="602">
        <f t="shared" si="26"/>
        <v>18323.91</v>
      </c>
      <c r="H38" s="602">
        <f t="shared" si="26"/>
        <v>0</v>
      </c>
      <c r="I38" s="602">
        <f t="shared" si="26"/>
        <v>0</v>
      </c>
      <c r="J38" s="602">
        <f t="shared" si="26"/>
        <v>0</v>
      </c>
      <c r="K38" s="599">
        <f aca="true" t="shared" si="27" ref="K38:AC38">K40+K42+K43</f>
        <v>18323.91</v>
      </c>
      <c r="L38" s="599">
        <f t="shared" si="1"/>
        <v>0</v>
      </c>
      <c r="M38" s="602">
        <f t="shared" si="27"/>
        <v>0</v>
      </c>
      <c r="N38" s="602">
        <f t="shared" si="27"/>
        <v>0</v>
      </c>
      <c r="O38" s="602">
        <f t="shared" si="27"/>
        <v>0</v>
      </c>
      <c r="P38" s="602">
        <f t="shared" si="27"/>
        <v>0</v>
      </c>
      <c r="Q38" s="602">
        <f t="shared" si="27"/>
        <v>0</v>
      </c>
      <c r="R38" s="602">
        <f t="shared" si="27"/>
        <v>0</v>
      </c>
      <c r="S38" s="602">
        <f t="shared" si="27"/>
        <v>0</v>
      </c>
      <c r="T38" s="602">
        <f t="shared" si="27"/>
        <v>0</v>
      </c>
      <c r="U38" s="602">
        <f t="shared" si="27"/>
        <v>0</v>
      </c>
      <c r="V38" s="602">
        <f t="shared" si="27"/>
        <v>0</v>
      </c>
      <c r="W38" s="602">
        <f t="shared" si="27"/>
        <v>0</v>
      </c>
      <c r="X38" s="602">
        <f t="shared" si="27"/>
        <v>0</v>
      </c>
      <c r="Y38" s="599">
        <f t="shared" si="5"/>
        <v>0</v>
      </c>
      <c r="Z38" s="602">
        <f t="shared" si="27"/>
        <v>0</v>
      </c>
      <c r="AA38" s="602">
        <f t="shared" si="27"/>
        <v>0</v>
      </c>
      <c r="AB38" s="602">
        <f t="shared" si="27"/>
        <v>0</v>
      </c>
      <c r="AC38" s="602">
        <f t="shared" si="27"/>
        <v>0</v>
      </c>
    </row>
    <row r="39" spans="1:29" ht="14.25" customHeight="1">
      <c r="A39" s="612" t="s">
        <v>750</v>
      </c>
      <c r="B39" s="612"/>
      <c r="C39" s="612"/>
      <c r="D39" s="628"/>
      <c r="E39" s="602"/>
      <c r="F39" s="602"/>
      <c r="G39" s="602"/>
      <c r="H39" s="602"/>
      <c r="I39" s="602"/>
      <c r="J39" s="602"/>
      <c r="K39" s="599"/>
      <c r="L39" s="599">
        <f t="shared" si="1"/>
        <v>0</v>
      </c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599">
        <f t="shared" si="5"/>
        <v>0</v>
      </c>
      <c r="Z39" s="602"/>
      <c r="AA39" s="602"/>
      <c r="AB39" s="602"/>
      <c r="AC39" s="602"/>
    </row>
    <row r="40" spans="1:29" ht="14.25" customHeight="1">
      <c r="A40" s="612"/>
      <c r="B40" s="633" t="s">
        <v>916</v>
      </c>
      <c r="C40" s="633"/>
      <c r="D40" s="628" t="s">
        <v>917</v>
      </c>
      <c r="E40" s="602">
        <f aca="true" t="shared" si="28" ref="E40:J40">E41</f>
        <v>0</v>
      </c>
      <c r="F40" s="602">
        <f t="shared" si="28"/>
        <v>0</v>
      </c>
      <c r="G40" s="602">
        <f t="shared" si="28"/>
        <v>0</v>
      </c>
      <c r="H40" s="602">
        <f t="shared" si="28"/>
        <v>0</v>
      </c>
      <c r="I40" s="602">
        <f t="shared" si="28"/>
        <v>0</v>
      </c>
      <c r="J40" s="602">
        <f t="shared" si="28"/>
        <v>0</v>
      </c>
      <c r="K40" s="599">
        <f>K41</f>
        <v>0</v>
      </c>
      <c r="L40" s="599">
        <f t="shared" si="1"/>
        <v>0</v>
      </c>
      <c r="M40" s="602">
        <f aca="true" t="shared" si="29" ref="M40:X40">M41</f>
        <v>0</v>
      </c>
      <c r="N40" s="602">
        <f t="shared" si="29"/>
        <v>0</v>
      </c>
      <c r="O40" s="602">
        <f t="shared" si="29"/>
        <v>0</v>
      </c>
      <c r="P40" s="602">
        <f t="shared" si="29"/>
        <v>0</v>
      </c>
      <c r="Q40" s="602">
        <f t="shared" si="29"/>
        <v>0</v>
      </c>
      <c r="R40" s="602">
        <f t="shared" si="29"/>
        <v>0</v>
      </c>
      <c r="S40" s="602">
        <f t="shared" si="29"/>
        <v>0</v>
      </c>
      <c r="T40" s="602">
        <f t="shared" si="29"/>
        <v>0</v>
      </c>
      <c r="U40" s="602">
        <f t="shared" si="29"/>
        <v>0</v>
      </c>
      <c r="V40" s="602">
        <f t="shared" si="29"/>
        <v>0</v>
      </c>
      <c r="W40" s="602">
        <f t="shared" si="29"/>
        <v>0</v>
      </c>
      <c r="X40" s="602">
        <f t="shared" si="29"/>
        <v>0</v>
      </c>
      <c r="Y40" s="599">
        <f t="shared" si="5"/>
        <v>0</v>
      </c>
      <c r="Z40" s="602">
        <f>Z41</f>
        <v>0</v>
      </c>
      <c r="AA40" s="602">
        <f>AA41</f>
        <v>0</v>
      </c>
      <c r="AB40" s="602">
        <f>AB41</f>
        <v>0</v>
      </c>
      <c r="AC40" s="602">
        <f>AC41</f>
        <v>0</v>
      </c>
    </row>
    <row r="41" spans="1:29" ht="14.25" customHeight="1">
      <c r="A41" s="612"/>
      <c r="B41" s="612"/>
      <c r="C41" s="356" t="s">
        <v>1932</v>
      </c>
      <c r="D41" s="636" t="s">
        <v>918</v>
      </c>
      <c r="E41" s="602">
        <f>K41+L41+Y41</f>
        <v>0</v>
      </c>
      <c r="F41" s="602"/>
      <c r="G41" s="602"/>
      <c r="H41" s="602"/>
      <c r="I41" s="602"/>
      <c r="J41" s="602">
        <f>E41-G41-H41-I41</f>
        <v>0</v>
      </c>
      <c r="K41" s="599"/>
      <c r="L41" s="599">
        <f t="shared" si="1"/>
        <v>0</v>
      </c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599">
        <f t="shared" si="5"/>
        <v>0</v>
      </c>
      <c r="Z41" s="602"/>
      <c r="AA41" s="602"/>
      <c r="AB41" s="602"/>
      <c r="AC41" s="602"/>
    </row>
    <row r="42" spans="1:29" ht="14.25" customHeight="1">
      <c r="A42" s="612"/>
      <c r="B42" s="637" t="s">
        <v>1987</v>
      </c>
      <c r="C42" s="356"/>
      <c r="D42" s="628" t="s">
        <v>919</v>
      </c>
      <c r="E42" s="602">
        <f>K42+L42+Y42</f>
        <v>0</v>
      </c>
      <c r="F42" s="602"/>
      <c r="G42" s="602"/>
      <c r="H42" s="602"/>
      <c r="I42" s="602"/>
      <c r="J42" s="602">
        <f>E42-G42-H42-I42</f>
        <v>0</v>
      </c>
      <c r="K42" s="599"/>
      <c r="L42" s="599">
        <f t="shared" si="1"/>
        <v>0</v>
      </c>
      <c r="M42" s="602"/>
      <c r="N42" s="602"/>
      <c r="O42" s="602"/>
      <c r="P42" s="602"/>
      <c r="Q42" s="602"/>
      <c r="R42" s="602"/>
      <c r="S42" s="602"/>
      <c r="T42" s="602"/>
      <c r="U42" s="602"/>
      <c r="V42" s="602"/>
      <c r="W42" s="602"/>
      <c r="X42" s="602"/>
      <c r="Y42" s="599">
        <f t="shared" si="5"/>
        <v>0</v>
      </c>
      <c r="Z42" s="602"/>
      <c r="AA42" s="602"/>
      <c r="AB42" s="602"/>
      <c r="AC42" s="602"/>
    </row>
    <row r="43" spans="1:29" ht="14.25" customHeight="1">
      <c r="A43" s="622"/>
      <c r="B43" s="633" t="s">
        <v>920</v>
      </c>
      <c r="C43" s="633"/>
      <c r="D43" s="628" t="s">
        <v>921</v>
      </c>
      <c r="E43" s="602">
        <f aca="true" t="shared" si="30" ref="E43:J43">E44</f>
        <v>18323.91</v>
      </c>
      <c r="F43" s="602">
        <f t="shared" si="30"/>
        <v>0</v>
      </c>
      <c r="G43" s="602">
        <f t="shared" si="30"/>
        <v>18323.91</v>
      </c>
      <c r="H43" s="602">
        <f t="shared" si="30"/>
        <v>0</v>
      </c>
      <c r="I43" s="602">
        <f t="shared" si="30"/>
        <v>0</v>
      </c>
      <c r="J43" s="602">
        <f t="shared" si="30"/>
        <v>0</v>
      </c>
      <c r="K43" s="599">
        <f>K44</f>
        <v>18323.91</v>
      </c>
      <c r="L43" s="599">
        <f t="shared" si="1"/>
        <v>0</v>
      </c>
      <c r="M43" s="602">
        <f aca="true" t="shared" si="31" ref="M43:X43">M44</f>
        <v>0</v>
      </c>
      <c r="N43" s="602">
        <f t="shared" si="31"/>
        <v>0</v>
      </c>
      <c r="O43" s="602">
        <f t="shared" si="31"/>
        <v>0</v>
      </c>
      <c r="P43" s="602">
        <f t="shared" si="31"/>
        <v>0</v>
      </c>
      <c r="Q43" s="602">
        <f t="shared" si="31"/>
        <v>0</v>
      </c>
      <c r="R43" s="602">
        <f t="shared" si="31"/>
        <v>0</v>
      </c>
      <c r="S43" s="602">
        <f t="shared" si="31"/>
        <v>0</v>
      </c>
      <c r="T43" s="602">
        <f t="shared" si="31"/>
        <v>0</v>
      </c>
      <c r="U43" s="602">
        <f t="shared" si="31"/>
        <v>0</v>
      </c>
      <c r="V43" s="602">
        <f t="shared" si="31"/>
        <v>0</v>
      </c>
      <c r="W43" s="602">
        <f t="shared" si="31"/>
        <v>0</v>
      </c>
      <c r="X43" s="602">
        <f t="shared" si="31"/>
        <v>0</v>
      </c>
      <c r="Y43" s="599">
        <f t="shared" si="5"/>
        <v>0</v>
      </c>
      <c r="Z43" s="602">
        <f>Z44</f>
        <v>0</v>
      </c>
      <c r="AA43" s="602">
        <f>AA44</f>
        <v>0</v>
      </c>
      <c r="AB43" s="602">
        <f>AB44</f>
        <v>0</v>
      </c>
      <c r="AC43" s="602">
        <f>AC44</f>
        <v>0</v>
      </c>
    </row>
    <row r="44" spans="1:29" ht="14.25" customHeight="1">
      <c r="A44" s="622"/>
      <c r="B44" s="633"/>
      <c r="C44" s="356" t="s">
        <v>1276</v>
      </c>
      <c r="D44" s="636" t="s">
        <v>922</v>
      </c>
      <c r="E44" s="602">
        <f>K44+L44+Y44</f>
        <v>18323.91</v>
      </c>
      <c r="F44" s="602"/>
      <c r="G44" s="662">
        <f>E44</f>
        <v>18323.91</v>
      </c>
      <c r="H44" s="602"/>
      <c r="I44" s="602"/>
      <c r="J44" s="602">
        <f>E44-G44-H44-I44</f>
        <v>0</v>
      </c>
      <c r="K44" s="599">
        <v>18323.91</v>
      </c>
      <c r="L44" s="599">
        <f t="shared" si="1"/>
        <v>0</v>
      </c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599">
        <f t="shared" si="5"/>
        <v>0</v>
      </c>
      <c r="Z44" s="602"/>
      <c r="AA44" s="602"/>
      <c r="AB44" s="602"/>
      <c r="AC44" s="602"/>
    </row>
    <row r="45" spans="1:29" ht="14.25" customHeight="1">
      <c r="A45" s="396" t="s">
        <v>923</v>
      </c>
      <c r="B45" s="369"/>
      <c r="C45" s="614"/>
      <c r="D45" s="627" t="s">
        <v>924</v>
      </c>
      <c r="E45" s="602">
        <f aca="true" t="shared" si="32" ref="E45:J45">E47+E58+E60</f>
        <v>0</v>
      </c>
      <c r="F45" s="602">
        <f t="shared" si="32"/>
        <v>0</v>
      </c>
      <c r="G45" s="602">
        <f t="shared" si="32"/>
        <v>0</v>
      </c>
      <c r="H45" s="602">
        <f t="shared" si="32"/>
        <v>0</v>
      </c>
      <c r="I45" s="602">
        <f t="shared" si="32"/>
        <v>0</v>
      </c>
      <c r="J45" s="602">
        <f t="shared" si="32"/>
        <v>0</v>
      </c>
      <c r="K45" s="599">
        <f aca="true" t="shared" si="33" ref="K45:AC45">K47+K58+K60</f>
        <v>0</v>
      </c>
      <c r="L45" s="599">
        <f t="shared" si="1"/>
        <v>0</v>
      </c>
      <c r="M45" s="602">
        <f t="shared" si="33"/>
        <v>0</v>
      </c>
      <c r="N45" s="602">
        <f t="shared" si="33"/>
        <v>0</v>
      </c>
      <c r="O45" s="602">
        <f t="shared" si="33"/>
        <v>0</v>
      </c>
      <c r="P45" s="602">
        <f t="shared" si="33"/>
        <v>0</v>
      </c>
      <c r="Q45" s="602">
        <f t="shared" si="33"/>
        <v>0</v>
      </c>
      <c r="R45" s="602">
        <f t="shared" si="33"/>
        <v>0</v>
      </c>
      <c r="S45" s="602">
        <f t="shared" si="33"/>
        <v>0</v>
      </c>
      <c r="T45" s="602">
        <f t="shared" si="33"/>
        <v>0</v>
      </c>
      <c r="U45" s="602">
        <f t="shared" si="33"/>
        <v>0</v>
      </c>
      <c r="V45" s="602">
        <f t="shared" si="33"/>
        <v>0</v>
      </c>
      <c r="W45" s="602">
        <f t="shared" si="33"/>
        <v>0</v>
      </c>
      <c r="X45" s="602">
        <f t="shared" si="33"/>
        <v>0</v>
      </c>
      <c r="Y45" s="599">
        <f t="shared" si="5"/>
        <v>0</v>
      </c>
      <c r="Z45" s="602">
        <f t="shared" si="33"/>
        <v>0</v>
      </c>
      <c r="AA45" s="602">
        <f t="shared" si="33"/>
        <v>0</v>
      </c>
      <c r="AB45" s="602">
        <f t="shared" si="33"/>
        <v>0</v>
      </c>
      <c r="AC45" s="602">
        <f t="shared" si="33"/>
        <v>0</v>
      </c>
    </row>
    <row r="46" spans="1:29" ht="14.25" customHeight="1">
      <c r="A46" s="612" t="s">
        <v>750</v>
      </c>
      <c r="B46" s="612"/>
      <c r="C46" s="612"/>
      <c r="D46" s="628"/>
      <c r="E46" s="602"/>
      <c r="F46" s="602"/>
      <c r="G46" s="602"/>
      <c r="H46" s="602"/>
      <c r="I46" s="602"/>
      <c r="J46" s="602"/>
      <c r="K46" s="599"/>
      <c r="L46" s="599">
        <f t="shared" si="1"/>
        <v>0</v>
      </c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599">
        <f t="shared" si="5"/>
        <v>0</v>
      </c>
      <c r="Z46" s="602"/>
      <c r="AA46" s="602"/>
      <c r="AB46" s="602"/>
      <c r="AC46" s="602"/>
    </row>
    <row r="47" spans="1:29" ht="14.25" customHeight="1">
      <c r="A47" s="356"/>
      <c r="B47" s="1092" t="s">
        <v>925</v>
      </c>
      <c r="C47" s="1092"/>
      <c r="D47" s="628" t="s">
        <v>926</v>
      </c>
      <c r="E47" s="602">
        <f aca="true" t="shared" si="34" ref="E47:J47">E48+E49+E50+E51+E52+E53+E54+E55+E56+E57</f>
        <v>0</v>
      </c>
      <c r="F47" s="602">
        <f t="shared" si="34"/>
        <v>0</v>
      </c>
      <c r="G47" s="602">
        <f t="shared" si="34"/>
        <v>0</v>
      </c>
      <c r="H47" s="602">
        <f t="shared" si="34"/>
        <v>0</v>
      </c>
      <c r="I47" s="602">
        <f t="shared" si="34"/>
        <v>0</v>
      </c>
      <c r="J47" s="602">
        <f t="shared" si="34"/>
        <v>0</v>
      </c>
      <c r="K47" s="599">
        <f>K48+K49+K50+K51+K52+K53+K54+K55+K56+K57</f>
        <v>0</v>
      </c>
      <c r="L47" s="599">
        <f t="shared" si="1"/>
        <v>0</v>
      </c>
      <c r="M47" s="602">
        <f aca="true" t="shared" si="35" ref="M47:X47">M48+M49+M50+M51+M52+M53+M54+M55+M56+M57</f>
        <v>0</v>
      </c>
      <c r="N47" s="602">
        <f t="shared" si="35"/>
        <v>0</v>
      </c>
      <c r="O47" s="602">
        <f t="shared" si="35"/>
        <v>0</v>
      </c>
      <c r="P47" s="602">
        <f t="shared" si="35"/>
        <v>0</v>
      </c>
      <c r="Q47" s="602">
        <f t="shared" si="35"/>
        <v>0</v>
      </c>
      <c r="R47" s="602">
        <f t="shared" si="35"/>
        <v>0</v>
      </c>
      <c r="S47" s="602">
        <f t="shared" si="35"/>
        <v>0</v>
      </c>
      <c r="T47" s="602">
        <f t="shared" si="35"/>
        <v>0</v>
      </c>
      <c r="U47" s="602">
        <f t="shared" si="35"/>
        <v>0</v>
      </c>
      <c r="V47" s="602">
        <f t="shared" si="35"/>
        <v>0</v>
      </c>
      <c r="W47" s="602">
        <f t="shared" si="35"/>
        <v>0</v>
      </c>
      <c r="X47" s="602">
        <f t="shared" si="35"/>
        <v>0</v>
      </c>
      <c r="Y47" s="599">
        <f t="shared" si="5"/>
        <v>0</v>
      </c>
      <c r="Z47" s="602">
        <f>Z48+Z49+Z50+Z51+Z52+Z53+Z54+Z55+Z56+Z57</f>
        <v>0</v>
      </c>
      <c r="AA47" s="602">
        <f>AA48+AA49+AA50+AA51+AA52+AA53+AA54+AA55+AA56+AA57</f>
        <v>0</v>
      </c>
      <c r="AB47" s="602">
        <f>AB48+AB49+AB50+AB51+AB52+AB53+AB54+AB55+AB56+AB57</f>
        <v>0</v>
      </c>
      <c r="AC47" s="602">
        <f>AC48+AC49+AC50+AC51+AC52+AC53+AC54+AC55+AC56+AC57</f>
        <v>0</v>
      </c>
    </row>
    <row r="48" spans="1:29" ht="14.25" customHeight="1">
      <c r="A48" s="356"/>
      <c r="B48" s="633"/>
      <c r="C48" s="355" t="s">
        <v>1279</v>
      </c>
      <c r="D48" s="636" t="s">
        <v>927</v>
      </c>
      <c r="E48" s="602">
        <f aca="true" t="shared" si="36" ref="E48:E57">K48+L48+Y48</f>
        <v>0</v>
      </c>
      <c r="F48" s="602"/>
      <c r="G48" s="602"/>
      <c r="H48" s="602"/>
      <c r="I48" s="602"/>
      <c r="J48" s="602">
        <f aca="true" t="shared" si="37" ref="J48:J57">E48-G48-H48-I48</f>
        <v>0</v>
      </c>
      <c r="K48" s="599"/>
      <c r="L48" s="599">
        <f t="shared" si="1"/>
        <v>0</v>
      </c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599">
        <f t="shared" si="5"/>
        <v>0</v>
      </c>
      <c r="Z48" s="602"/>
      <c r="AA48" s="602"/>
      <c r="AB48" s="602"/>
      <c r="AC48" s="602"/>
    </row>
    <row r="49" spans="1:29" ht="14.25" customHeight="1">
      <c r="A49" s="356"/>
      <c r="B49" s="633"/>
      <c r="C49" s="356" t="s">
        <v>1280</v>
      </c>
      <c r="D49" s="636" t="s">
        <v>928</v>
      </c>
      <c r="E49" s="602">
        <f t="shared" si="36"/>
        <v>0</v>
      </c>
      <c r="F49" s="602"/>
      <c r="G49" s="602"/>
      <c r="H49" s="602"/>
      <c r="I49" s="602"/>
      <c r="J49" s="602">
        <f t="shared" si="37"/>
        <v>0</v>
      </c>
      <c r="K49" s="599"/>
      <c r="L49" s="599">
        <f t="shared" si="1"/>
        <v>0</v>
      </c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599">
        <f t="shared" si="5"/>
        <v>0</v>
      </c>
      <c r="Z49" s="602"/>
      <c r="AA49" s="602"/>
      <c r="AB49" s="602"/>
      <c r="AC49" s="602"/>
    </row>
    <row r="50" spans="1:29" ht="14.25" customHeight="1">
      <c r="A50" s="356"/>
      <c r="B50" s="633"/>
      <c r="C50" s="355" t="s">
        <v>1281</v>
      </c>
      <c r="D50" s="636" t="s">
        <v>929</v>
      </c>
      <c r="E50" s="602">
        <f t="shared" si="36"/>
        <v>0</v>
      </c>
      <c r="F50" s="602"/>
      <c r="G50" s="602"/>
      <c r="H50" s="602"/>
      <c r="I50" s="602"/>
      <c r="J50" s="602">
        <f t="shared" si="37"/>
        <v>0</v>
      </c>
      <c r="K50" s="599"/>
      <c r="L50" s="599">
        <f t="shared" si="1"/>
        <v>0</v>
      </c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599">
        <f t="shared" si="5"/>
        <v>0</v>
      </c>
      <c r="Z50" s="602"/>
      <c r="AA50" s="602"/>
      <c r="AB50" s="602"/>
      <c r="AC50" s="602"/>
    </row>
    <row r="51" spans="1:29" ht="14.25" customHeight="1">
      <c r="A51" s="356"/>
      <c r="B51" s="633"/>
      <c r="C51" s="355" t="s">
        <v>1282</v>
      </c>
      <c r="D51" s="636" t="s">
        <v>930</v>
      </c>
      <c r="E51" s="602">
        <f t="shared" si="36"/>
        <v>0</v>
      </c>
      <c r="F51" s="602"/>
      <c r="G51" s="602"/>
      <c r="H51" s="602"/>
      <c r="I51" s="602"/>
      <c r="J51" s="602">
        <f t="shared" si="37"/>
        <v>0</v>
      </c>
      <c r="K51" s="599"/>
      <c r="L51" s="599">
        <f t="shared" si="1"/>
        <v>0</v>
      </c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2"/>
      <c r="X51" s="602"/>
      <c r="Y51" s="599">
        <f t="shared" si="5"/>
        <v>0</v>
      </c>
      <c r="Z51" s="602"/>
      <c r="AA51" s="602"/>
      <c r="AB51" s="602"/>
      <c r="AC51" s="602"/>
    </row>
    <row r="52" spans="1:29" ht="14.25" customHeight="1">
      <c r="A52" s="356"/>
      <c r="B52" s="633"/>
      <c r="C52" s="355" t="s">
        <v>1283</v>
      </c>
      <c r="D52" s="636" t="s">
        <v>931</v>
      </c>
      <c r="E52" s="602">
        <f t="shared" si="36"/>
        <v>0</v>
      </c>
      <c r="F52" s="602"/>
      <c r="G52" s="602"/>
      <c r="H52" s="602"/>
      <c r="I52" s="602"/>
      <c r="J52" s="602">
        <f t="shared" si="37"/>
        <v>0</v>
      </c>
      <c r="K52" s="599"/>
      <c r="L52" s="599">
        <f t="shared" si="1"/>
        <v>0</v>
      </c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599">
        <f t="shared" si="5"/>
        <v>0</v>
      </c>
      <c r="Z52" s="602"/>
      <c r="AA52" s="602"/>
      <c r="AB52" s="602"/>
      <c r="AC52" s="602"/>
    </row>
    <row r="53" spans="1:29" ht="14.25" customHeight="1">
      <c r="A53" s="356"/>
      <c r="B53" s="633"/>
      <c r="C53" s="355" t="s">
        <v>932</v>
      </c>
      <c r="D53" s="636" t="s">
        <v>933</v>
      </c>
      <c r="E53" s="602">
        <f t="shared" si="36"/>
        <v>0</v>
      </c>
      <c r="F53" s="602"/>
      <c r="G53" s="602"/>
      <c r="H53" s="602"/>
      <c r="I53" s="602"/>
      <c r="J53" s="602">
        <f t="shared" si="37"/>
        <v>0</v>
      </c>
      <c r="K53" s="599"/>
      <c r="L53" s="599">
        <f t="shared" si="1"/>
        <v>0</v>
      </c>
      <c r="M53" s="602"/>
      <c r="N53" s="602"/>
      <c r="O53" s="602"/>
      <c r="P53" s="602"/>
      <c r="Q53" s="602"/>
      <c r="R53" s="602"/>
      <c r="S53" s="602"/>
      <c r="T53" s="602"/>
      <c r="U53" s="602"/>
      <c r="V53" s="602"/>
      <c r="W53" s="602"/>
      <c r="X53" s="602"/>
      <c r="Y53" s="599">
        <f t="shared" si="5"/>
        <v>0</v>
      </c>
      <c r="Z53" s="602"/>
      <c r="AA53" s="602"/>
      <c r="AB53" s="602"/>
      <c r="AC53" s="602"/>
    </row>
    <row r="54" spans="1:29" ht="14.25" customHeight="1">
      <c r="A54" s="356"/>
      <c r="B54" s="633"/>
      <c r="C54" s="355" t="s">
        <v>934</v>
      </c>
      <c r="D54" s="636" t="s">
        <v>935</v>
      </c>
      <c r="E54" s="602">
        <f t="shared" si="36"/>
        <v>0</v>
      </c>
      <c r="F54" s="602"/>
      <c r="G54" s="602"/>
      <c r="H54" s="602"/>
      <c r="I54" s="602"/>
      <c r="J54" s="602">
        <f t="shared" si="37"/>
        <v>0</v>
      </c>
      <c r="K54" s="599"/>
      <c r="L54" s="599">
        <f t="shared" si="1"/>
        <v>0</v>
      </c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599">
        <f t="shared" si="5"/>
        <v>0</v>
      </c>
      <c r="Z54" s="602"/>
      <c r="AA54" s="602"/>
      <c r="AB54" s="602"/>
      <c r="AC54" s="602"/>
    </row>
    <row r="55" spans="1:29" ht="14.25" customHeight="1">
      <c r="A55" s="356"/>
      <c r="B55" s="633"/>
      <c r="C55" s="355" t="s">
        <v>936</v>
      </c>
      <c r="D55" s="636" t="s">
        <v>937</v>
      </c>
      <c r="E55" s="602">
        <f t="shared" si="36"/>
        <v>0</v>
      </c>
      <c r="F55" s="602"/>
      <c r="G55" s="602"/>
      <c r="H55" s="602"/>
      <c r="I55" s="602"/>
      <c r="J55" s="602">
        <f t="shared" si="37"/>
        <v>0</v>
      </c>
      <c r="K55" s="599"/>
      <c r="L55" s="599">
        <f t="shared" si="1"/>
        <v>0</v>
      </c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599">
        <f t="shared" si="5"/>
        <v>0</v>
      </c>
      <c r="Z55" s="602"/>
      <c r="AA55" s="602"/>
      <c r="AB55" s="602"/>
      <c r="AC55" s="602"/>
    </row>
    <row r="56" spans="1:29" ht="14.25" customHeight="1">
      <c r="A56" s="356"/>
      <c r="B56" s="633"/>
      <c r="C56" s="355" t="s">
        <v>938</v>
      </c>
      <c r="D56" s="638" t="s">
        <v>939</v>
      </c>
      <c r="E56" s="602">
        <f t="shared" si="36"/>
        <v>0</v>
      </c>
      <c r="F56" s="602"/>
      <c r="G56" s="602"/>
      <c r="H56" s="602"/>
      <c r="I56" s="602"/>
      <c r="J56" s="602">
        <f t="shared" si="37"/>
        <v>0</v>
      </c>
      <c r="K56" s="599"/>
      <c r="L56" s="599">
        <f t="shared" si="1"/>
        <v>0</v>
      </c>
      <c r="M56" s="602"/>
      <c r="N56" s="602"/>
      <c r="O56" s="602"/>
      <c r="P56" s="602"/>
      <c r="Q56" s="602"/>
      <c r="R56" s="602"/>
      <c r="S56" s="602"/>
      <c r="T56" s="602"/>
      <c r="U56" s="602"/>
      <c r="V56" s="602"/>
      <c r="W56" s="602"/>
      <c r="X56" s="602"/>
      <c r="Y56" s="599">
        <f t="shared" si="5"/>
        <v>0</v>
      </c>
      <c r="Z56" s="602"/>
      <c r="AA56" s="602"/>
      <c r="AB56" s="602"/>
      <c r="AC56" s="602"/>
    </row>
    <row r="57" spans="1:29" ht="14.25" customHeight="1">
      <c r="A57" s="356"/>
      <c r="B57" s="633"/>
      <c r="C57" s="356" t="s">
        <v>425</v>
      </c>
      <c r="D57" s="636" t="s">
        <v>940</v>
      </c>
      <c r="E57" s="602">
        <f t="shared" si="36"/>
        <v>0</v>
      </c>
      <c r="F57" s="602"/>
      <c r="G57" s="602"/>
      <c r="H57" s="602"/>
      <c r="I57" s="602"/>
      <c r="J57" s="602">
        <f t="shared" si="37"/>
        <v>0</v>
      </c>
      <c r="K57" s="599"/>
      <c r="L57" s="599">
        <f t="shared" si="1"/>
        <v>0</v>
      </c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599">
        <f t="shared" si="5"/>
        <v>0</v>
      </c>
      <c r="Z57" s="602"/>
      <c r="AA57" s="602"/>
      <c r="AB57" s="602"/>
      <c r="AC57" s="602"/>
    </row>
    <row r="58" spans="1:29" ht="14.25" customHeight="1">
      <c r="A58" s="356"/>
      <c r="B58" s="633" t="s">
        <v>941</v>
      </c>
      <c r="C58" s="615"/>
      <c r="D58" s="613" t="s">
        <v>942</v>
      </c>
      <c r="E58" s="602">
        <f aca="true" t="shared" si="38" ref="E58:J58">E59</f>
        <v>0</v>
      </c>
      <c r="F58" s="602">
        <f t="shared" si="38"/>
        <v>0</v>
      </c>
      <c r="G58" s="602">
        <f t="shared" si="38"/>
        <v>0</v>
      </c>
      <c r="H58" s="602">
        <f t="shared" si="38"/>
        <v>0</v>
      </c>
      <c r="I58" s="602">
        <f t="shared" si="38"/>
        <v>0</v>
      </c>
      <c r="J58" s="602">
        <f t="shared" si="38"/>
        <v>0</v>
      </c>
      <c r="K58" s="599">
        <f>K59</f>
        <v>0</v>
      </c>
      <c r="L58" s="599">
        <f t="shared" si="1"/>
        <v>0</v>
      </c>
      <c r="M58" s="602">
        <f aca="true" t="shared" si="39" ref="M58:X58">M59</f>
        <v>0</v>
      </c>
      <c r="N58" s="602">
        <f t="shared" si="39"/>
        <v>0</v>
      </c>
      <c r="O58" s="602">
        <f t="shared" si="39"/>
        <v>0</v>
      </c>
      <c r="P58" s="602">
        <f t="shared" si="39"/>
        <v>0</v>
      </c>
      <c r="Q58" s="602">
        <f t="shared" si="39"/>
        <v>0</v>
      </c>
      <c r="R58" s="602">
        <f t="shared" si="39"/>
        <v>0</v>
      </c>
      <c r="S58" s="602">
        <f t="shared" si="39"/>
        <v>0</v>
      </c>
      <c r="T58" s="602">
        <f t="shared" si="39"/>
        <v>0</v>
      </c>
      <c r="U58" s="602">
        <f t="shared" si="39"/>
        <v>0</v>
      </c>
      <c r="V58" s="602">
        <f t="shared" si="39"/>
        <v>0</v>
      </c>
      <c r="W58" s="602">
        <f t="shared" si="39"/>
        <v>0</v>
      </c>
      <c r="X58" s="602">
        <f t="shared" si="39"/>
        <v>0</v>
      </c>
      <c r="Y58" s="599">
        <f t="shared" si="5"/>
        <v>0</v>
      </c>
      <c r="Z58" s="602">
        <f>Z59</f>
        <v>0</v>
      </c>
      <c r="AA58" s="602">
        <f>AA59</f>
        <v>0</v>
      </c>
      <c r="AB58" s="602">
        <f>AB59</f>
        <v>0</v>
      </c>
      <c r="AC58" s="602">
        <f>AC59</f>
        <v>0</v>
      </c>
    </row>
    <row r="59" spans="1:29" ht="14.25" customHeight="1">
      <c r="A59" s="356"/>
      <c r="B59" s="633"/>
      <c r="C59" s="356" t="s">
        <v>435</v>
      </c>
      <c r="D59" s="639" t="s">
        <v>943</v>
      </c>
      <c r="E59" s="602">
        <f>K59+L59+Y59</f>
        <v>0</v>
      </c>
      <c r="F59" s="602"/>
      <c r="G59" s="602"/>
      <c r="H59" s="602"/>
      <c r="I59" s="602"/>
      <c r="J59" s="602">
        <f>E59-G59-H59-I59</f>
        <v>0</v>
      </c>
      <c r="K59" s="599"/>
      <c r="L59" s="599">
        <f t="shared" si="1"/>
        <v>0</v>
      </c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599">
        <f t="shared" si="5"/>
        <v>0</v>
      </c>
      <c r="Z59" s="602"/>
      <c r="AA59" s="602"/>
      <c r="AB59" s="602"/>
      <c r="AC59" s="602"/>
    </row>
    <row r="60" spans="1:29" ht="14.25" customHeight="1">
      <c r="A60" s="356"/>
      <c r="B60" s="633" t="s">
        <v>271</v>
      </c>
      <c r="C60" s="614"/>
      <c r="D60" s="613" t="s">
        <v>944</v>
      </c>
      <c r="E60" s="602">
        <f>K60+L60+Y60</f>
        <v>0</v>
      </c>
      <c r="F60" s="602"/>
      <c r="G60" s="602"/>
      <c r="H60" s="602"/>
      <c r="I60" s="602"/>
      <c r="J60" s="602">
        <f>E60-G60-H60-I60</f>
        <v>0</v>
      </c>
      <c r="K60" s="599"/>
      <c r="L60" s="599">
        <f t="shared" si="1"/>
        <v>0</v>
      </c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599">
        <f t="shared" si="5"/>
        <v>0</v>
      </c>
      <c r="Z60" s="602"/>
      <c r="AA60" s="602"/>
      <c r="AB60" s="602"/>
      <c r="AC60" s="602"/>
    </row>
    <row r="61" spans="1:29" ht="14.25" customHeight="1">
      <c r="A61" s="396" t="s">
        <v>945</v>
      </c>
      <c r="B61" s="640"/>
      <c r="C61" s="615"/>
      <c r="D61" s="627" t="s">
        <v>946</v>
      </c>
      <c r="E61" s="602">
        <f aca="true" t="shared" si="40" ref="E61:J61">E63+E64+E66+E67+E68</f>
        <v>0</v>
      </c>
      <c r="F61" s="602">
        <f t="shared" si="40"/>
        <v>0</v>
      </c>
      <c r="G61" s="602">
        <f t="shared" si="40"/>
        <v>0</v>
      </c>
      <c r="H61" s="602">
        <f t="shared" si="40"/>
        <v>0</v>
      </c>
      <c r="I61" s="602">
        <f t="shared" si="40"/>
        <v>0</v>
      </c>
      <c r="J61" s="602">
        <f t="shared" si="40"/>
        <v>0</v>
      </c>
      <c r="K61" s="599">
        <f aca="true" t="shared" si="41" ref="K61:AC61">K63+K64+K66+K67+K68</f>
        <v>0</v>
      </c>
      <c r="L61" s="599">
        <f t="shared" si="1"/>
        <v>0</v>
      </c>
      <c r="M61" s="602">
        <f t="shared" si="41"/>
        <v>0</v>
      </c>
      <c r="N61" s="602">
        <f t="shared" si="41"/>
        <v>0</v>
      </c>
      <c r="O61" s="602">
        <f t="shared" si="41"/>
        <v>0</v>
      </c>
      <c r="P61" s="602">
        <f t="shared" si="41"/>
        <v>0</v>
      </c>
      <c r="Q61" s="602">
        <f t="shared" si="41"/>
        <v>0</v>
      </c>
      <c r="R61" s="602">
        <f t="shared" si="41"/>
        <v>0</v>
      </c>
      <c r="S61" s="602">
        <f t="shared" si="41"/>
        <v>0</v>
      </c>
      <c r="T61" s="602">
        <f t="shared" si="41"/>
        <v>0</v>
      </c>
      <c r="U61" s="602">
        <f t="shared" si="41"/>
        <v>0</v>
      </c>
      <c r="V61" s="602">
        <f t="shared" si="41"/>
        <v>0</v>
      </c>
      <c r="W61" s="602">
        <f t="shared" si="41"/>
        <v>0</v>
      </c>
      <c r="X61" s="602">
        <f t="shared" si="41"/>
        <v>0</v>
      </c>
      <c r="Y61" s="599">
        <f t="shared" si="5"/>
        <v>0</v>
      </c>
      <c r="Z61" s="602">
        <f t="shared" si="41"/>
        <v>0</v>
      </c>
      <c r="AA61" s="602">
        <f t="shared" si="41"/>
        <v>0</v>
      </c>
      <c r="AB61" s="602">
        <f t="shared" si="41"/>
        <v>0</v>
      </c>
      <c r="AC61" s="602">
        <f t="shared" si="41"/>
        <v>0</v>
      </c>
    </row>
    <row r="62" spans="1:29" ht="14.25" customHeight="1">
      <c r="A62" s="612" t="s">
        <v>750</v>
      </c>
      <c r="B62" s="612"/>
      <c r="C62" s="612"/>
      <c r="D62" s="624"/>
      <c r="E62" s="602"/>
      <c r="F62" s="602"/>
      <c r="G62" s="602"/>
      <c r="H62" s="602"/>
      <c r="I62" s="602"/>
      <c r="J62" s="602"/>
      <c r="K62" s="599"/>
      <c r="L62" s="599">
        <f t="shared" si="1"/>
        <v>0</v>
      </c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599">
        <f t="shared" si="5"/>
        <v>0</v>
      </c>
      <c r="Z62" s="602"/>
      <c r="AA62" s="602"/>
      <c r="AB62" s="602"/>
      <c r="AC62" s="602"/>
    </row>
    <row r="63" spans="1:29" ht="14.25" customHeight="1">
      <c r="A63" s="622"/>
      <c r="B63" s="633" t="s">
        <v>1679</v>
      </c>
      <c r="C63" s="633"/>
      <c r="D63" s="624" t="s">
        <v>947</v>
      </c>
      <c r="E63" s="602">
        <f>K63+L63+Y63</f>
        <v>0</v>
      </c>
      <c r="F63" s="602"/>
      <c r="G63" s="602"/>
      <c r="H63" s="602"/>
      <c r="I63" s="602"/>
      <c r="J63" s="602">
        <f>E63-G63-H63-I63</f>
        <v>0</v>
      </c>
      <c r="K63" s="599"/>
      <c r="L63" s="599">
        <f t="shared" si="1"/>
        <v>0</v>
      </c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599">
        <f t="shared" si="5"/>
        <v>0</v>
      </c>
      <c r="Z63" s="602"/>
      <c r="AA63" s="602"/>
      <c r="AB63" s="602"/>
      <c r="AC63" s="602"/>
    </row>
    <row r="64" spans="1:29" ht="14.25" customHeight="1">
      <c r="A64" s="622"/>
      <c r="B64" s="615" t="s">
        <v>948</v>
      </c>
      <c r="C64" s="633"/>
      <c r="D64" s="624" t="s">
        <v>949</v>
      </c>
      <c r="E64" s="602">
        <f aca="true" t="shared" si="42" ref="E64:J64">E65</f>
        <v>0</v>
      </c>
      <c r="F64" s="602">
        <f t="shared" si="42"/>
        <v>0</v>
      </c>
      <c r="G64" s="602">
        <f t="shared" si="42"/>
        <v>0</v>
      </c>
      <c r="H64" s="602">
        <f t="shared" si="42"/>
        <v>0</v>
      </c>
      <c r="I64" s="602">
        <f t="shared" si="42"/>
        <v>0</v>
      </c>
      <c r="J64" s="602">
        <f t="shared" si="42"/>
        <v>0</v>
      </c>
      <c r="K64" s="599">
        <f>K65</f>
        <v>0</v>
      </c>
      <c r="L64" s="599">
        <f t="shared" si="1"/>
        <v>0</v>
      </c>
      <c r="M64" s="602">
        <f aca="true" t="shared" si="43" ref="M64:X64">M65</f>
        <v>0</v>
      </c>
      <c r="N64" s="602">
        <f t="shared" si="43"/>
        <v>0</v>
      </c>
      <c r="O64" s="602">
        <f t="shared" si="43"/>
        <v>0</v>
      </c>
      <c r="P64" s="602">
        <f t="shared" si="43"/>
        <v>0</v>
      </c>
      <c r="Q64" s="602">
        <f t="shared" si="43"/>
        <v>0</v>
      </c>
      <c r="R64" s="602">
        <f t="shared" si="43"/>
        <v>0</v>
      </c>
      <c r="S64" s="602">
        <f t="shared" si="43"/>
        <v>0</v>
      </c>
      <c r="T64" s="602">
        <f t="shared" si="43"/>
        <v>0</v>
      </c>
      <c r="U64" s="602">
        <f t="shared" si="43"/>
        <v>0</v>
      </c>
      <c r="V64" s="602">
        <f t="shared" si="43"/>
        <v>0</v>
      </c>
      <c r="W64" s="602">
        <f t="shared" si="43"/>
        <v>0</v>
      </c>
      <c r="X64" s="602">
        <f t="shared" si="43"/>
        <v>0</v>
      </c>
      <c r="Y64" s="599">
        <f t="shared" si="5"/>
        <v>0</v>
      </c>
      <c r="Z64" s="602">
        <f>Z65</f>
        <v>0</v>
      </c>
      <c r="AA64" s="602">
        <f>AA65</f>
        <v>0</v>
      </c>
      <c r="AB64" s="602">
        <f>AB65</f>
        <v>0</v>
      </c>
      <c r="AC64" s="602">
        <f>AC65</f>
        <v>0</v>
      </c>
    </row>
    <row r="65" spans="1:29" ht="14.25" customHeight="1">
      <c r="A65" s="622"/>
      <c r="B65" s="615"/>
      <c r="C65" s="633" t="s">
        <v>441</v>
      </c>
      <c r="D65" s="624" t="s">
        <v>950</v>
      </c>
      <c r="E65" s="602">
        <f>K65+L65+Y65</f>
        <v>0</v>
      </c>
      <c r="F65" s="602"/>
      <c r="G65" s="602"/>
      <c r="H65" s="602"/>
      <c r="I65" s="602"/>
      <c r="J65" s="602">
        <f>E65-G65-H65-I65</f>
        <v>0</v>
      </c>
      <c r="K65" s="599"/>
      <c r="L65" s="599">
        <f t="shared" si="1"/>
        <v>0</v>
      </c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599">
        <f t="shared" si="5"/>
        <v>0</v>
      </c>
      <c r="Z65" s="602"/>
      <c r="AA65" s="602"/>
      <c r="AB65" s="602"/>
      <c r="AC65" s="602"/>
    </row>
    <row r="66" spans="1:29" ht="14.25" customHeight="1">
      <c r="A66" s="622"/>
      <c r="B66" s="615" t="s">
        <v>951</v>
      </c>
      <c r="C66" s="633"/>
      <c r="D66" s="624" t="s">
        <v>952</v>
      </c>
      <c r="E66" s="602">
        <f>K66+L66+Y66</f>
        <v>0</v>
      </c>
      <c r="F66" s="602"/>
      <c r="G66" s="602"/>
      <c r="H66" s="602"/>
      <c r="I66" s="602"/>
      <c r="J66" s="602">
        <f>E66-G66-H66-I66</f>
        <v>0</v>
      </c>
      <c r="K66" s="599"/>
      <c r="L66" s="599">
        <f t="shared" si="1"/>
        <v>0</v>
      </c>
      <c r="M66" s="602"/>
      <c r="N66" s="602"/>
      <c r="O66" s="602"/>
      <c r="P66" s="602"/>
      <c r="Q66" s="602"/>
      <c r="R66" s="602"/>
      <c r="S66" s="602"/>
      <c r="T66" s="602"/>
      <c r="U66" s="602"/>
      <c r="V66" s="602"/>
      <c r="W66" s="602"/>
      <c r="X66" s="602"/>
      <c r="Y66" s="599">
        <f t="shared" si="5"/>
        <v>0</v>
      </c>
      <c r="Z66" s="602"/>
      <c r="AA66" s="602"/>
      <c r="AB66" s="602"/>
      <c r="AC66" s="602"/>
    </row>
    <row r="67" spans="1:29" ht="14.25" customHeight="1">
      <c r="A67" s="622"/>
      <c r="B67" s="615" t="s">
        <v>953</v>
      </c>
      <c r="C67" s="633"/>
      <c r="D67" s="624" t="s">
        <v>954</v>
      </c>
      <c r="E67" s="602">
        <f>K67+L67+Y67</f>
        <v>0</v>
      </c>
      <c r="F67" s="602"/>
      <c r="G67" s="602"/>
      <c r="H67" s="602"/>
      <c r="I67" s="602"/>
      <c r="J67" s="602">
        <f>E67-G67-H67-I67</f>
        <v>0</v>
      </c>
      <c r="K67" s="599"/>
      <c r="L67" s="599">
        <f t="shared" si="1"/>
        <v>0</v>
      </c>
      <c r="M67" s="602"/>
      <c r="N67" s="602"/>
      <c r="O67" s="602"/>
      <c r="P67" s="602"/>
      <c r="Q67" s="602"/>
      <c r="R67" s="602"/>
      <c r="S67" s="602"/>
      <c r="T67" s="602"/>
      <c r="U67" s="602"/>
      <c r="V67" s="602"/>
      <c r="W67" s="602"/>
      <c r="X67" s="602"/>
      <c r="Y67" s="599">
        <f t="shared" si="5"/>
        <v>0</v>
      </c>
      <c r="Z67" s="602"/>
      <c r="AA67" s="602"/>
      <c r="AB67" s="602"/>
      <c r="AC67" s="602"/>
    </row>
    <row r="68" spans="1:29" ht="14.25" customHeight="1">
      <c r="A68" s="622"/>
      <c r="B68" s="615" t="s">
        <v>955</v>
      </c>
      <c r="C68" s="633"/>
      <c r="D68" s="624" t="s">
        <v>956</v>
      </c>
      <c r="E68" s="602">
        <f>K68+L68+Y68</f>
        <v>0</v>
      </c>
      <c r="F68" s="602"/>
      <c r="G68" s="602"/>
      <c r="H68" s="602"/>
      <c r="I68" s="602"/>
      <c r="J68" s="602">
        <f>E68-G68-H68-I68</f>
        <v>0</v>
      </c>
      <c r="K68" s="599"/>
      <c r="L68" s="599">
        <f t="shared" si="1"/>
        <v>0</v>
      </c>
      <c r="M68" s="602"/>
      <c r="N68" s="602"/>
      <c r="O68" s="602"/>
      <c r="P68" s="602"/>
      <c r="Q68" s="602"/>
      <c r="R68" s="602"/>
      <c r="S68" s="602"/>
      <c r="T68" s="602"/>
      <c r="U68" s="602"/>
      <c r="V68" s="602"/>
      <c r="W68" s="602"/>
      <c r="X68" s="602"/>
      <c r="Y68" s="599">
        <f t="shared" si="5"/>
        <v>0</v>
      </c>
      <c r="Z68" s="602"/>
      <c r="AA68" s="602"/>
      <c r="AB68" s="602"/>
      <c r="AC68" s="602"/>
    </row>
    <row r="69" spans="1:29" ht="42.75" customHeight="1">
      <c r="A69" s="1089" t="s">
        <v>957</v>
      </c>
      <c r="B69" s="1089"/>
      <c r="C69" s="1089"/>
      <c r="D69" s="641" t="s">
        <v>958</v>
      </c>
      <c r="E69" s="659">
        <f aca="true" t="shared" si="44" ref="E69:J69">E70+E77</f>
        <v>1508.35</v>
      </c>
      <c r="F69" s="659">
        <f t="shared" si="44"/>
        <v>0</v>
      </c>
      <c r="G69" s="659">
        <f t="shared" si="44"/>
        <v>1508.35</v>
      </c>
      <c r="H69" s="659">
        <f t="shared" si="44"/>
        <v>0</v>
      </c>
      <c r="I69" s="659">
        <f t="shared" si="44"/>
        <v>0</v>
      </c>
      <c r="J69" s="659">
        <f t="shared" si="44"/>
        <v>0</v>
      </c>
      <c r="K69" s="658">
        <f>K70+K77</f>
        <v>0</v>
      </c>
      <c r="L69" s="658">
        <f t="shared" si="1"/>
        <v>0</v>
      </c>
      <c r="M69" s="659">
        <f aca="true" t="shared" si="45" ref="M69:X69">M70+M77</f>
        <v>0</v>
      </c>
      <c r="N69" s="659">
        <f t="shared" si="45"/>
        <v>0</v>
      </c>
      <c r="O69" s="659">
        <f t="shared" si="45"/>
        <v>0</v>
      </c>
      <c r="P69" s="659">
        <f t="shared" si="45"/>
        <v>0</v>
      </c>
      <c r="Q69" s="659">
        <f t="shared" si="45"/>
        <v>0</v>
      </c>
      <c r="R69" s="659">
        <f t="shared" si="45"/>
        <v>0</v>
      </c>
      <c r="S69" s="659">
        <f t="shared" si="45"/>
        <v>0</v>
      </c>
      <c r="T69" s="659">
        <f t="shared" si="45"/>
        <v>0</v>
      </c>
      <c r="U69" s="659">
        <f t="shared" si="45"/>
        <v>0</v>
      </c>
      <c r="V69" s="659">
        <f t="shared" si="45"/>
        <v>0</v>
      </c>
      <c r="W69" s="659">
        <f t="shared" si="45"/>
        <v>0</v>
      </c>
      <c r="X69" s="659">
        <f t="shared" si="45"/>
        <v>0</v>
      </c>
      <c r="Y69" s="658">
        <f t="shared" si="5"/>
        <v>1508.35</v>
      </c>
      <c r="Z69" s="659">
        <f>Z70+Z77</f>
        <v>893</v>
      </c>
      <c r="AA69" s="659">
        <f>AA70+AA77</f>
        <v>246.24</v>
      </c>
      <c r="AB69" s="659">
        <f>AB70+AB77</f>
        <v>19.11</v>
      </c>
      <c r="AC69" s="659">
        <f>AC70+AC77</f>
        <v>350</v>
      </c>
    </row>
    <row r="70" spans="1:29" ht="14.25" customHeight="1">
      <c r="A70" s="396" t="s">
        <v>959</v>
      </c>
      <c r="B70" s="642"/>
      <c r="C70" s="614"/>
      <c r="D70" s="624" t="s">
        <v>960</v>
      </c>
      <c r="E70" s="602">
        <f aca="true" t="shared" si="46" ref="E70:J70">E72+E75+E76</f>
        <v>1508.35</v>
      </c>
      <c r="F70" s="602">
        <f t="shared" si="46"/>
        <v>0</v>
      </c>
      <c r="G70" s="602">
        <f t="shared" si="46"/>
        <v>1508.35</v>
      </c>
      <c r="H70" s="602">
        <f t="shared" si="46"/>
        <v>0</v>
      </c>
      <c r="I70" s="602">
        <f t="shared" si="46"/>
        <v>0</v>
      </c>
      <c r="J70" s="602">
        <f t="shared" si="46"/>
        <v>0</v>
      </c>
      <c r="K70" s="599">
        <f aca="true" t="shared" si="47" ref="K70:AC70">K72+K75+K76</f>
        <v>0</v>
      </c>
      <c r="L70" s="599">
        <f t="shared" si="1"/>
        <v>0</v>
      </c>
      <c r="M70" s="602">
        <f t="shared" si="47"/>
        <v>0</v>
      </c>
      <c r="N70" s="602">
        <f t="shared" si="47"/>
        <v>0</v>
      </c>
      <c r="O70" s="602">
        <f t="shared" si="47"/>
        <v>0</v>
      </c>
      <c r="P70" s="602">
        <f t="shared" si="47"/>
        <v>0</v>
      </c>
      <c r="Q70" s="602">
        <f t="shared" si="47"/>
        <v>0</v>
      </c>
      <c r="R70" s="602">
        <f t="shared" si="47"/>
        <v>0</v>
      </c>
      <c r="S70" s="602">
        <f t="shared" si="47"/>
        <v>0</v>
      </c>
      <c r="T70" s="602">
        <f t="shared" si="47"/>
        <v>0</v>
      </c>
      <c r="U70" s="602">
        <f t="shared" si="47"/>
        <v>0</v>
      </c>
      <c r="V70" s="602">
        <f t="shared" si="47"/>
        <v>0</v>
      </c>
      <c r="W70" s="602">
        <f t="shared" si="47"/>
        <v>0</v>
      </c>
      <c r="X70" s="602">
        <f t="shared" si="47"/>
        <v>0</v>
      </c>
      <c r="Y70" s="599">
        <f t="shared" si="5"/>
        <v>1508.35</v>
      </c>
      <c r="Z70" s="602">
        <f t="shared" si="47"/>
        <v>893</v>
      </c>
      <c r="AA70" s="602">
        <f t="shared" si="47"/>
        <v>246.24</v>
      </c>
      <c r="AB70" s="602">
        <f t="shared" si="47"/>
        <v>19.11</v>
      </c>
      <c r="AC70" s="602">
        <f t="shared" si="47"/>
        <v>350</v>
      </c>
    </row>
    <row r="71" spans="1:29" ht="14.25" customHeight="1">
      <c r="A71" s="612" t="s">
        <v>750</v>
      </c>
      <c r="B71" s="612"/>
      <c r="C71" s="612"/>
      <c r="D71" s="624"/>
      <c r="E71" s="602"/>
      <c r="F71" s="602"/>
      <c r="G71" s="602"/>
      <c r="H71" s="602"/>
      <c r="I71" s="602"/>
      <c r="J71" s="602"/>
      <c r="K71" s="599"/>
      <c r="L71" s="599">
        <f t="shared" si="1"/>
        <v>0</v>
      </c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599">
        <f t="shared" si="5"/>
        <v>0</v>
      </c>
      <c r="Z71" s="602"/>
      <c r="AA71" s="602"/>
      <c r="AB71" s="602"/>
      <c r="AC71" s="602"/>
    </row>
    <row r="72" spans="1:29" ht="14.25" customHeight="1">
      <c r="A72" s="356"/>
      <c r="B72" s="633" t="s">
        <v>961</v>
      </c>
      <c r="C72" s="614"/>
      <c r="D72" s="624" t="s">
        <v>962</v>
      </c>
      <c r="E72" s="602">
        <f aca="true" t="shared" si="48" ref="E72:J72">E73+E74</f>
        <v>0</v>
      </c>
      <c r="F72" s="602">
        <f t="shared" si="48"/>
        <v>0</v>
      </c>
      <c r="G72" s="602">
        <f t="shared" si="48"/>
        <v>0</v>
      </c>
      <c r="H72" s="602">
        <f t="shared" si="48"/>
        <v>0</v>
      </c>
      <c r="I72" s="602">
        <f t="shared" si="48"/>
        <v>0</v>
      </c>
      <c r="J72" s="602">
        <f t="shared" si="48"/>
        <v>0</v>
      </c>
      <c r="K72" s="599">
        <f>K73+K74</f>
        <v>0</v>
      </c>
      <c r="L72" s="599">
        <f t="shared" si="1"/>
        <v>0</v>
      </c>
      <c r="M72" s="602">
        <f aca="true" t="shared" si="49" ref="M72:X72">M73+M74</f>
        <v>0</v>
      </c>
      <c r="N72" s="602">
        <f t="shared" si="49"/>
        <v>0</v>
      </c>
      <c r="O72" s="602">
        <f t="shared" si="49"/>
        <v>0</v>
      </c>
      <c r="P72" s="602">
        <f t="shared" si="49"/>
        <v>0</v>
      </c>
      <c r="Q72" s="602">
        <f t="shared" si="49"/>
        <v>0</v>
      </c>
      <c r="R72" s="602">
        <f t="shared" si="49"/>
        <v>0</v>
      </c>
      <c r="S72" s="602">
        <f t="shared" si="49"/>
        <v>0</v>
      </c>
      <c r="T72" s="602">
        <f t="shared" si="49"/>
        <v>0</v>
      </c>
      <c r="U72" s="602">
        <f t="shared" si="49"/>
        <v>0</v>
      </c>
      <c r="V72" s="602">
        <f t="shared" si="49"/>
        <v>0</v>
      </c>
      <c r="W72" s="602">
        <f t="shared" si="49"/>
        <v>0</v>
      </c>
      <c r="X72" s="602">
        <f t="shared" si="49"/>
        <v>0</v>
      </c>
      <c r="Y72" s="599">
        <f t="shared" si="5"/>
        <v>0</v>
      </c>
      <c r="Z72" s="602">
        <f>Z73+Z74</f>
        <v>0</v>
      </c>
      <c r="AA72" s="602">
        <f>AA73+AA74</f>
        <v>0</v>
      </c>
      <c r="AB72" s="602">
        <f>AB73+AB74</f>
        <v>0</v>
      </c>
      <c r="AC72" s="602">
        <f>AC73+AC74</f>
        <v>0</v>
      </c>
    </row>
    <row r="73" spans="1:29" ht="14.25" customHeight="1">
      <c r="A73" s="356"/>
      <c r="B73" s="633"/>
      <c r="C73" s="356" t="s">
        <v>447</v>
      </c>
      <c r="D73" s="624" t="s">
        <v>963</v>
      </c>
      <c r="E73" s="602">
        <f>K73+L73+Y73</f>
        <v>0</v>
      </c>
      <c r="F73" s="602"/>
      <c r="G73" s="602"/>
      <c r="H73" s="602"/>
      <c r="I73" s="602"/>
      <c r="J73" s="602">
        <f>E73-G73-H73-I73</f>
        <v>0</v>
      </c>
      <c r="K73" s="599"/>
      <c r="L73" s="599">
        <f aca="true" t="shared" si="50" ref="L73:L110">SUM(M73:X73)</f>
        <v>0</v>
      </c>
      <c r="M73" s="602"/>
      <c r="N73" s="602"/>
      <c r="O73" s="602"/>
      <c r="P73" s="602"/>
      <c r="Q73" s="602"/>
      <c r="R73" s="602"/>
      <c r="S73" s="602"/>
      <c r="T73" s="602"/>
      <c r="U73" s="602"/>
      <c r="V73" s="602"/>
      <c r="W73" s="602"/>
      <c r="X73" s="602"/>
      <c r="Y73" s="599">
        <f t="shared" si="5"/>
        <v>0</v>
      </c>
      <c r="Z73" s="602"/>
      <c r="AA73" s="602"/>
      <c r="AB73" s="602"/>
      <c r="AC73" s="602"/>
    </row>
    <row r="74" spans="1:29" ht="14.25" customHeight="1">
      <c r="A74" s="356"/>
      <c r="B74" s="633"/>
      <c r="C74" s="356" t="s">
        <v>448</v>
      </c>
      <c r="D74" s="624" t="s">
        <v>964</v>
      </c>
      <c r="E74" s="602">
        <f>K74+L74+Y74</f>
        <v>0</v>
      </c>
      <c r="F74" s="602"/>
      <c r="G74" s="602"/>
      <c r="H74" s="602"/>
      <c r="I74" s="602"/>
      <c r="J74" s="602">
        <f>E74-G74-H74-I74</f>
        <v>0</v>
      </c>
      <c r="K74" s="599"/>
      <c r="L74" s="599">
        <f t="shared" si="50"/>
        <v>0</v>
      </c>
      <c r="M74" s="602"/>
      <c r="N74" s="602"/>
      <c r="O74" s="602"/>
      <c r="P74" s="602"/>
      <c r="Q74" s="602"/>
      <c r="R74" s="602"/>
      <c r="S74" s="602"/>
      <c r="T74" s="602"/>
      <c r="U74" s="602"/>
      <c r="V74" s="602"/>
      <c r="W74" s="602"/>
      <c r="X74" s="602"/>
      <c r="Y74" s="599">
        <f aca="true" t="shared" si="51" ref="Y74:Y137">SUM(Z74:AC74)</f>
        <v>0</v>
      </c>
      <c r="Z74" s="602"/>
      <c r="AA74" s="602"/>
      <c r="AB74" s="602"/>
      <c r="AC74" s="602"/>
    </row>
    <row r="75" spans="1:29" ht="14.25" customHeight="1">
      <c r="A75" s="356"/>
      <c r="B75" s="633" t="s">
        <v>965</v>
      </c>
      <c r="C75" s="354"/>
      <c r="D75" s="624" t="s">
        <v>966</v>
      </c>
      <c r="E75" s="602">
        <f>K75+L75+Y75</f>
        <v>0</v>
      </c>
      <c r="F75" s="602"/>
      <c r="G75" s="602"/>
      <c r="H75" s="602"/>
      <c r="I75" s="602"/>
      <c r="J75" s="602">
        <f>E75-G75-H75-I75</f>
        <v>0</v>
      </c>
      <c r="K75" s="599"/>
      <c r="L75" s="599">
        <f t="shared" si="50"/>
        <v>0</v>
      </c>
      <c r="M75" s="602"/>
      <c r="N75" s="602"/>
      <c r="O75" s="602"/>
      <c r="P75" s="602"/>
      <c r="Q75" s="602"/>
      <c r="R75" s="602"/>
      <c r="S75" s="602"/>
      <c r="T75" s="602"/>
      <c r="U75" s="602"/>
      <c r="V75" s="602"/>
      <c r="W75" s="602"/>
      <c r="X75" s="602"/>
      <c r="Y75" s="599">
        <f t="shared" si="51"/>
        <v>0</v>
      </c>
      <c r="Z75" s="602"/>
      <c r="AA75" s="602"/>
      <c r="AB75" s="602"/>
      <c r="AC75" s="602"/>
    </row>
    <row r="76" spans="1:29" ht="14.25" customHeight="1">
      <c r="A76" s="356"/>
      <c r="B76" s="633" t="s">
        <v>274</v>
      </c>
      <c r="C76" s="614"/>
      <c r="D76" s="624" t="s">
        <v>967</v>
      </c>
      <c r="E76" s="602">
        <f>K76+L76+Y76</f>
        <v>1508.35</v>
      </c>
      <c r="F76" s="602"/>
      <c r="G76" s="662">
        <f>E76</f>
        <v>1508.35</v>
      </c>
      <c r="H76" s="602"/>
      <c r="I76" s="602"/>
      <c r="J76" s="602">
        <f>E76-G76-H76-I76</f>
        <v>0</v>
      </c>
      <c r="K76" s="599"/>
      <c r="L76" s="599">
        <f t="shared" si="50"/>
        <v>0</v>
      </c>
      <c r="M76" s="602"/>
      <c r="N76" s="602"/>
      <c r="O76" s="602"/>
      <c r="P76" s="602"/>
      <c r="Q76" s="602"/>
      <c r="R76" s="602"/>
      <c r="S76" s="602"/>
      <c r="T76" s="602"/>
      <c r="U76" s="602"/>
      <c r="V76" s="602"/>
      <c r="W76" s="602"/>
      <c r="X76" s="602"/>
      <c r="Y76" s="599">
        <f t="shared" si="51"/>
        <v>1508.35</v>
      </c>
      <c r="Z76" s="602">
        <v>893</v>
      </c>
      <c r="AA76" s="602">
        <v>246.24</v>
      </c>
      <c r="AB76" s="602">
        <v>19.11</v>
      </c>
      <c r="AC76" s="602">
        <v>350</v>
      </c>
    </row>
    <row r="77" spans="1:29" ht="14.25" customHeight="1">
      <c r="A77" s="643" t="s">
        <v>968</v>
      </c>
      <c r="B77" s="633"/>
      <c r="C77" s="614"/>
      <c r="D77" s="624" t="s">
        <v>969</v>
      </c>
      <c r="E77" s="602">
        <f aca="true" t="shared" si="52" ref="E77:J77">E79+E80+E81</f>
        <v>0</v>
      </c>
      <c r="F77" s="602">
        <f t="shared" si="52"/>
        <v>0</v>
      </c>
      <c r="G77" s="602">
        <f t="shared" si="52"/>
        <v>0</v>
      </c>
      <c r="H77" s="602">
        <f t="shared" si="52"/>
        <v>0</v>
      </c>
      <c r="I77" s="602">
        <f t="shared" si="52"/>
        <v>0</v>
      </c>
      <c r="J77" s="602">
        <f t="shared" si="52"/>
        <v>0</v>
      </c>
      <c r="K77" s="599">
        <f aca="true" t="shared" si="53" ref="K77:AC77">K79+K80+K81</f>
        <v>0</v>
      </c>
      <c r="L77" s="599">
        <f t="shared" si="50"/>
        <v>0</v>
      </c>
      <c r="M77" s="602">
        <f t="shared" si="53"/>
        <v>0</v>
      </c>
      <c r="N77" s="602">
        <f t="shared" si="53"/>
        <v>0</v>
      </c>
      <c r="O77" s="602">
        <f t="shared" si="53"/>
        <v>0</v>
      </c>
      <c r="P77" s="602">
        <f t="shared" si="53"/>
        <v>0</v>
      </c>
      <c r="Q77" s="602">
        <f t="shared" si="53"/>
        <v>0</v>
      </c>
      <c r="R77" s="602">
        <f t="shared" si="53"/>
        <v>0</v>
      </c>
      <c r="S77" s="602">
        <f t="shared" si="53"/>
        <v>0</v>
      </c>
      <c r="T77" s="602">
        <f t="shared" si="53"/>
        <v>0</v>
      </c>
      <c r="U77" s="602">
        <f t="shared" si="53"/>
        <v>0</v>
      </c>
      <c r="V77" s="602">
        <f t="shared" si="53"/>
        <v>0</v>
      </c>
      <c r="W77" s="602">
        <f t="shared" si="53"/>
        <v>0</v>
      </c>
      <c r="X77" s="602">
        <f t="shared" si="53"/>
        <v>0</v>
      </c>
      <c r="Y77" s="599">
        <f t="shared" si="51"/>
        <v>0</v>
      </c>
      <c r="Z77" s="602">
        <f t="shared" si="53"/>
        <v>0</v>
      </c>
      <c r="AA77" s="602">
        <f t="shared" si="53"/>
        <v>0</v>
      </c>
      <c r="AB77" s="602">
        <f t="shared" si="53"/>
        <v>0</v>
      </c>
      <c r="AC77" s="602">
        <f t="shared" si="53"/>
        <v>0</v>
      </c>
    </row>
    <row r="78" spans="1:29" ht="14.25" customHeight="1">
      <c r="A78" s="612" t="s">
        <v>750</v>
      </c>
      <c r="B78" s="612"/>
      <c r="C78" s="612"/>
      <c r="D78" s="624"/>
      <c r="E78" s="602"/>
      <c r="F78" s="602"/>
      <c r="G78" s="602"/>
      <c r="H78" s="602"/>
      <c r="I78" s="602"/>
      <c r="J78" s="602"/>
      <c r="K78" s="599"/>
      <c r="L78" s="599">
        <f t="shared" si="50"/>
        <v>0</v>
      </c>
      <c r="M78" s="602"/>
      <c r="N78" s="602"/>
      <c r="O78" s="602"/>
      <c r="P78" s="602"/>
      <c r="Q78" s="602"/>
      <c r="R78" s="602"/>
      <c r="S78" s="602"/>
      <c r="T78" s="602"/>
      <c r="U78" s="602"/>
      <c r="V78" s="602"/>
      <c r="W78" s="602"/>
      <c r="X78" s="602"/>
      <c r="Y78" s="599">
        <f t="shared" si="51"/>
        <v>0</v>
      </c>
      <c r="Z78" s="602"/>
      <c r="AA78" s="602"/>
      <c r="AB78" s="602"/>
      <c r="AC78" s="602"/>
    </row>
    <row r="79" spans="1:29" ht="14.25" customHeight="1">
      <c r="A79" s="356"/>
      <c r="B79" s="633" t="s">
        <v>970</v>
      </c>
      <c r="C79" s="614"/>
      <c r="D79" s="624" t="s">
        <v>971</v>
      </c>
      <c r="E79" s="602">
        <f>K79+L79+Y79</f>
        <v>0</v>
      </c>
      <c r="F79" s="602"/>
      <c r="G79" s="602"/>
      <c r="H79" s="602"/>
      <c r="I79" s="602"/>
      <c r="J79" s="602">
        <f>E79-G79-H79-I79</f>
        <v>0</v>
      </c>
      <c r="K79" s="599"/>
      <c r="L79" s="599">
        <f t="shared" si="50"/>
        <v>0</v>
      </c>
      <c r="M79" s="602"/>
      <c r="N79" s="602"/>
      <c r="O79" s="602"/>
      <c r="P79" s="602"/>
      <c r="Q79" s="602"/>
      <c r="R79" s="602"/>
      <c r="S79" s="602"/>
      <c r="T79" s="602"/>
      <c r="U79" s="602"/>
      <c r="V79" s="602"/>
      <c r="W79" s="602"/>
      <c r="X79" s="602"/>
      <c r="Y79" s="599">
        <f t="shared" si="51"/>
        <v>0</v>
      </c>
      <c r="Z79" s="602"/>
      <c r="AA79" s="602"/>
      <c r="AB79" s="602"/>
      <c r="AC79" s="602"/>
    </row>
    <row r="80" spans="1:29" ht="14.25" customHeight="1">
      <c r="A80" s="356"/>
      <c r="B80" s="633" t="s">
        <v>972</v>
      </c>
      <c r="C80" s="614"/>
      <c r="D80" s="624" t="s">
        <v>973</v>
      </c>
      <c r="E80" s="602">
        <f>K80+L80+Y80</f>
        <v>0</v>
      </c>
      <c r="F80" s="602"/>
      <c r="G80" s="602"/>
      <c r="H80" s="602"/>
      <c r="I80" s="602"/>
      <c r="J80" s="602">
        <f>E80-G80-H80-I80</f>
        <v>0</v>
      </c>
      <c r="K80" s="599"/>
      <c r="L80" s="599">
        <f t="shared" si="50"/>
        <v>0</v>
      </c>
      <c r="M80" s="602"/>
      <c r="N80" s="602"/>
      <c r="O80" s="602"/>
      <c r="P80" s="602"/>
      <c r="Q80" s="602"/>
      <c r="R80" s="602"/>
      <c r="S80" s="602"/>
      <c r="T80" s="602"/>
      <c r="U80" s="602"/>
      <c r="V80" s="602"/>
      <c r="W80" s="602"/>
      <c r="X80" s="602"/>
      <c r="Y80" s="599">
        <f t="shared" si="51"/>
        <v>0</v>
      </c>
      <c r="Z80" s="602"/>
      <c r="AA80" s="602"/>
      <c r="AB80" s="602"/>
      <c r="AC80" s="602"/>
    </row>
    <row r="81" spans="1:29" ht="14.25" customHeight="1">
      <c r="A81" s="356"/>
      <c r="B81" s="633" t="s">
        <v>974</v>
      </c>
      <c r="C81" s="614"/>
      <c r="D81" s="624" t="s">
        <v>975</v>
      </c>
      <c r="E81" s="602">
        <f aca="true" t="shared" si="54" ref="E81:J81">E82+E83</f>
        <v>0</v>
      </c>
      <c r="F81" s="602">
        <f t="shared" si="54"/>
        <v>0</v>
      </c>
      <c r="G81" s="602">
        <f t="shared" si="54"/>
        <v>0</v>
      </c>
      <c r="H81" s="602">
        <f t="shared" si="54"/>
        <v>0</v>
      </c>
      <c r="I81" s="602">
        <f t="shared" si="54"/>
        <v>0</v>
      </c>
      <c r="J81" s="602">
        <f t="shared" si="54"/>
        <v>0</v>
      </c>
      <c r="K81" s="599">
        <f>K82+K83</f>
        <v>0</v>
      </c>
      <c r="L81" s="599">
        <f t="shared" si="50"/>
        <v>0</v>
      </c>
      <c r="M81" s="602">
        <f aca="true" t="shared" si="55" ref="M81:X81">M82+M83</f>
        <v>0</v>
      </c>
      <c r="N81" s="602">
        <f t="shared" si="55"/>
        <v>0</v>
      </c>
      <c r="O81" s="602">
        <f t="shared" si="55"/>
        <v>0</v>
      </c>
      <c r="P81" s="602">
        <f t="shared" si="55"/>
        <v>0</v>
      </c>
      <c r="Q81" s="602">
        <f t="shared" si="55"/>
        <v>0</v>
      </c>
      <c r="R81" s="602">
        <f t="shared" si="55"/>
        <v>0</v>
      </c>
      <c r="S81" s="602">
        <f t="shared" si="55"/>
        <v>0</v>
      </c>
      <c r="T81" s="602">
        <f t="shared" si="55"/>
        <v>0</v>
      </c>
      <c r="U81" s="602">
        <f t="shared" si="55"/>
        <v>0</v>
      </c>
      <c r="V81" s="602">
        <f t="shared" si="55"/>
        <v>0</v>
      </c>
      <c r="W81" s="602">
        <f t="shared" si="55"/>
        <v>0</v>
      </c>
      <c r="X81" s="602">
        <f t="shared" si="55"/>
        <v>0</v>
      </c>
      <c r="Y81" s="599">
        <f t="shared" si="51"/>
        <v>0</v>
      </c>
      <c r="Z81" s="602">
        <f>Z82+Z83</f>
        <v>0</v>
      </c>
      <c r="AA81" s="602">
        <f>AA82+AA83</f>
        <v>0</v>
      </c>
      <c r="AB81" s="602">
        <f>AB82+AB83</f>
        <v>0</v>
      </c>
      <c r="AC81" s="602">
        <f>AC82+AC83</f>
        <v>0</v>
      </c>
    </row>
    <row r="82" spans="1:29" ht="14.25" customHeight="1">
      <c r="A82" s="356"/>
      <c r="B82" s="633"/>
      <c r="C82" s="642" t="s">
        <v>451</v>
      </c>
      <c r="D82" s="624" t="s">
        <v>976</v>
      </c>
      <c r="E82" s="602">
        <f>K82+L82+Y82</f>
        <v>0</v>
      </c>
      <c r="F82" s="602"/>
      <c r="G82" s="602"/>
      <c r="H82" s="602"/>
      <c r="I82" s="602"/>
      <c r="J82" s="602">
        <f>E82-G82-H82-I82</f>
        <v>0</v>
      </c>
      <c r="K82" s="599"/>
      <c r="L82" s="599">
        <f t="shared" si="50"/>
        <v>0</v>
      </c>
      <c r="M82" s="602"/>
      <c r="N82" s="602"/>
      <c r="O82" s="602"/>
      <c r="P82" s="602"/>
      <c r="Q82" s="602"/>
      <c r="R82" s="602"/>
      <c r="S82" s="602"/>
      <c r="T82" s="602"/>
      <c r="U82" s="602"/>
      <c r="V82" s="602"/>
      <c r="W82" s="602"/>
      <c r="X82" s="602"/>
      <c r="Y82" s="599">
        <f t="shared" si="51"/>
        <v>0</v>
      </c>
      <c r="Z82" s="602"/>
      <c r="AA82" s="602"/>
      <c r="AB82" s="602"/>
      <c r="AC82" s="602"/>
    </row>
    <row r="83" spans="1:29" ht="14.25" customHeight="1">
      <c r="A83" s="356"/>
      <c r="B83" s="633"/>
      <c r="C83" s="642" t="s">
        <v>452</v>
      </c>
      <c r="D83" s="624" t="s">
        <v>977</v>
      </c>
      <c r="E83" s="602">
        <f>K83+L83+Y83</f>
        <v>0</v>
      </c>
      <c r="F83" s="602"/>
      <c r="G83" s="602"/>
      <c r="H83" s="602"/>
      <c r="I83" s="602"/>
      <c r="J83" s="602">
        <f>E83-G83-H83-I83</f>
        <v>0</v>
      </c>
      <c r="K83" s="599"/>
      <c r="L83" s="599">
        <f t="shared" si="50"/>
        <v>0</v>
      </c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599">
        <f t="shared" si="51"/>
        <v>0</v>
      </c>
      <c r="Z83" s="602"/>
      <c r="AA83" s="602"/>
      <c r="AB83" s="602"/>
      <c r="AC83" s="602"/>
    </row>
    <row r="84" spans="1:29" ht="27" customHeight="1">
      <c r="A84" s="1088" t="s">
        <v>978</v>
      </c>
      <c r="B84" s="1088"/>
      <c r="C84" s="1088"/>
      <c r="D84" s="641" t="s">
        <v>979</v>
      </c>
      <c r="E84" s="659">
        <f aca="true" t="shared" si="56" ref="E84:J84">E85+E89+E94+E97</f>
        <v>0</v>
      </c>
      <c r="F84" s="659">
        <f t="shared" si="56"/>
        <v>0</v>
      </c>
      <c r="G84" s="659">
        <f t="shared" si="56"/>
        <v>0</v>
      </c>
      <c r="H84" s="659">
        <f t="shared" si="56"/>
        <v>0</v>
      </c>
      <c r="I84" s="659">
        <f t="shared" si="56"/>
        <v>0</v>
      </c>
      <c r="J84" s="659">
        <f t="shared" si="56"/>
        <v>0</v>
      </c>
      <c r="K84" s="658">
        <f>K85+K89+K94+K97</f>
        <v>0</v>
      </c>
      <c r="L84" s="658">
        <f t="shared" si="50"/>
        <v>0</v>
      </c>
      <c r="M84" s="659">
        <f aca="true" t="shared" si="57" ref="M84:X84">M85+M89+M94+M97</f>
        <v>0</v>
      </c>
      <c r="N84" s="659">
        <f t="shared" si="57"/>
        <v>0</v>
      </c>
      <c r="O84" s="659">
        <f t="shared" si="57"/>
        <v>0</v>
      </c>
      <c r="P84" s="659">
        <f t="shared" si="57"/>
        <v>0</v>
      </c>
      <c r="Q84" s="659">
        <f t="shared" si="57"/>
        <v>0</v>
      </c>
      <c r="R84" s="659">
        <f t="shared" si="57"/>
        <v>0</v>
      </c>
      <c r="S84" s="659">
        <f t="shared" si="57"/>
        <v>0</v>
      </c>
      <c r="T84" s="659">
        <f t="shared" si="57"/>
        <v>0</v>
      </c>
      <c r="U84" s="659">
        <f t="shared" si="57"/>
        <v>0</v>
      </c>
      <c r="V84" s="659">
        <f t="shared" si="57"/>
        <v>0</v>
      </c>
      <c r="W84" s="659">
        <f t="shared" si="57"/>
        <v>0</v>
      </c>
      <c r="X84" s="659">
        <f t="shared" si="57"/>
        <v>0</v>
      </c>
      <c r="Y84" s="658">
        <f t="shared" si="51"/>
        <v>0</v>
      </c>
      <c r="Z84" s="659">
        <f>Z85+Z89+Z94+Z97</f>
        <v>0</v>
      </c>
      <c r="AA84" s="659">
        <f>AA85+AA89+AA94+AA97</f>
        <v>0</v>
      </c>
      <c r="AB84" s="659">
        <f>AB85+AB89+AB94+AB97</f>
        <v>0</v>
      </c>
      <c r="AC84" s="659">
        <f>AC85+AC89+AC94+AC97</f>
        <v>0</v>
      </c>
    </row>
    <row r="85" spans="1:29" ht="14.25" customHeight="1">
      <c r="A85" s="396" t="s">
        <v>980</v>
      </c>
      <c r="B85" s="642"/>
      <c r="C85" s="615"/>
      <c r="D85" s="624" t="s">
        <v>981</v>
      </c>
      <c r="E85" s="602">
        <f aca="true" t="shared" si="58" ref="E85:J85">E87</f>
        <v>0</v>
      </c>
      <c r="F85" s="602">
        <f t="shared" si="58"/>
        <v>0</v>
      </c>
      <c r="G85" s="602">
        <f t="shared" si="58"/>
        <v>0</v>
      </c>
      <c r="H85" s="602">
        <f t="shared" si="58"/>
        <v>0</v>
      </c>
      <c r="I85" s="602">
        <f t="shared" si="58"/>
        <v>0</v>
      </c>
      <c r="J85" s="602">
        <f t="shared" si="58"/>
        <v>0</v>
      </c>
      <c r="K85" s="599">
        <f aca="true" t="shared" si="59" ref="K85:AC85">K87</f>
        <v>0</v>
      </c>
      <c r="L85" s="599">
        <f t="shared" si="50"/>
        <v>0</v>
      </c>
      <c r="M85" s="602">
        <f t="shared" si="59"/>
        <v>0</v>
      </c>
      <c r="N85" s="602">
        <f t="shared" si="59"/>
        <v>0</v>
      </c>
      <c r="O85" s="602">
        <f t="shared" si="59"/>
        <v>0</v>
      </c>
      <c r="P85" s="602">
        <f t="shared" si="59"/>
        <v>0</v>
      </c>
      <c r="Q85" s="602">
        <f t="shared" si="59"/>
        <v>0</v>
      </c>
      <c r="R85" s="602">
        <f t="shared" si="59"/>
        <v>0</v>
      </c>
      <c r="S85" s="602">
        <f t="shared" si="59"/>
        <v>0</v>
      </c>
      <c r="T85" s="602">
        <f t="shared" si="59"/>
        <v>0</v>
      </c>
      <c r="U85" s="602">
        <f t="shared" si="59"/>
        <v>0</v>
      </c>
      <c r="V85" s="602">
        <f t="shared" si="59"/>
        <v>0</v>
      </c>
      <c r="W85" s="602">
        <f t="shared" si="59"/>
        <v>0</v>
      </c>
      <c r="X85" s="602">
        <f t="shared" si="59"/>
        <v>0</v>
      </c>
      <c r="Y85" s="599">
        <f t="shared" si="51"/>
        <v>0</v>
      </c>
      <c r="Z85" s="602">
        <f t="shared" si="59"/>
        <v>0</v>
      </c>
      <c r="AA85" s="602">
        <f t="shared" si="59"/>
        <v>0</v>
      </c>
      <c r="AB85" s="602">
        <f t="shared" si="59"/>
        <v>0</v>
      </c>
      <c r="AC85" s="602">
        <f t="shared" si="59"/>
        <v>0</v>
      </c>
    </row>
    <row r="86" spans="1:29" ht="14.25" customHeight="1">
      <c r="A86" s="612" t="s">
        <v>750</v>
      </c>
      <c r="B86" s="612"/>
      <c r="C86" s="612"/>
      <c r="D86" s="624"/>
      <c r="E86" s="602"/>
      <c r="F86" s="602"/>
      <c r="G86" s="602"/>
      <c r="H86" s="602"/>
      <c r="I86" s="602"/>
      <c r="J86" s="602"/>
      <c r="K86" s="599"/>
      <c r="L86" s="599">
        <f t="shared" si="50"/>
        <v>0</v>
      </c>
      <c r="M86" s="602"/>
      <c r="N86" s="602"/>
      <c r="O86" s="602"/>
      <c r="P86" s="602"/>
      <c r="Q86" s="602"/>
      <c r="R86" s="602"/>
      <c r="S86" s="602"/>
      <c r="T86" s="602"/>
      <c r="U86" s="602"/>
      <c r="V86" s="602"/>
      <c r="W86" s="602"/>
      <c r="X86" s="602"/>
      <c r="Y86" s="599">
        <f t="shared" si="51"/>
        <v>0</v>
      </c>
      <c r="Z86" s="602"/>
      <c r="AA86" s="602"/>
      <c r="AB86" s="602"/>
      <c r="AC86" s="602"/>
    </row>
    <row r="87" spans="1:29" ht="14.25" customHeight="1">
      <c r="A87" s="356"/>
      <c r="B87" s="633" t="s">
        <v>982</v>
      </c>
      <c r="C87" s="615"/>
      <c r="D87" s="624" t="s">
        <v>983</v>
      </c>
      <c r="E87" s="602">
        <f aca="true" t="shared" si="60" ref="E87:J87">E88</f>
        <v>0</v>
      </c>
      <c r="F87" s="602">
        <f t="shared" si="60"/>
        <v>0</v>
      </c>
      <c r="G87" s="602">
        <f t="shared" si="60"/>
        <v>0</v>
      </c>
      <c r="H87" s="602">
        <f t="shared" si="60"/>
        <v>0</v>
      </c>
      <c r="I87" s="602">
        <f t="shared" si="60"/>
        <v>0</v>
      </c>
      <c r="J87" s="602">
        <f t="shared" si="60"/>
        <v>0</v>
      </c>
      <c r="K87" s="599">
        <f>K88</f>
        <v>0</v>
      </c>
      <c r="L87" s="599">
        <f t="shared" si="50"/>
        <v>0</v>
      </c>
      <c r="M87" s="602">
        <f aca="true" t="shared" si="61" ref="M87:X87">M88</f>
        <v>0</v>
      </c>
      <c r="N87" s="602">
        <f t="shared" si="61"/>
        <v>0</v>
      </c>
      <c r="O87" s="602">
        <f t="shared" si="61"/>
        <v>0</v>
      </c>
      <c r="P87" s="602">
        <f t="shared" si="61"/>
        <v>0</v>
      </c>
      <c r="Q87" s="602">
        <f t="shared" si="61"/>
        <v>0</v>
      </c>
      <c r="R87" s="602">
        <f t="shared" si="61"/>
        <v>0</v>
      </c>
      <c r="S87" s="602">
        <f t="shared" si="61"/>
        <v>0</v>
      </c>
      <c r="T87" s="602">
        <f t="shared" si="61"/>
        <v>0</v>
      </c>
      <c r="U87" s="602">
        <f t="shared" si="61"/>
        <v>0</v>
      </c>
      <c r="V87" s="602">
        <f t="shared" si="61"/>
        <v>0</v>
      </c>
      <c r="W87" s="602">
        <f t="shared" si="61"/>
        <v>0</v>
      </c>
      <c r="X87" s="602">
        <f t="shared" si="61"/>
        <v>0</v>
      </c>
      <c r="Y87" s="599">
        <f t="shared" si="51"/>
        <v>0</v>
      </c>
      <c r="Z87" s="602">
        <f>Z88</f>
        <v>0</v>
      </c>
      <c r="AA87" s="602">
        <f>AA88</f>
        <v>0</v>
      </c>
      <c r="AB87" s="602">
        <f>AB88</f>
        <v>0</v>
      </c>
      <c r="AC87" s="602">
        <f>AC88</f>
        <v>0</v>
      </c>
    </row>
    <row r="88" spans="1:29" ht="14.25" customHeight="1">
      <c r="A88" s="356"/>
      <c r="B88" s="642"/>
      <c r="C88" s="356" t="s">
        <v>1338</v>
      </c>
      <c r="D88" s="624" t="s">
        <v>984</v>
      </c>
      <c r="E88" s="602">
        <f>K88+L88+Y88</f>
        <v>0</v>
      </c>
      <c r="F88" s="602"/>
      <c r="G88" s="602"/>
      <c r="H88" s="602"/>
      <c r="I88" s="602"/>
      <c r="J88" s="602">
        <f>E88-G88-H88-I88</f>
        <v>0</v>
      </c>
      <c r="K88" s="599"/>
      <c r="L88" s="599">
        <f t="shared" si="50"/>
        <v>0</v>
      </c>
      <c r="M88" s="602"/>
      <c r="N88" s="602"/>
      <c r="O88" s="602"/>
      <c r="P88" s="602"/>
      <c r="Q88" s="602"/>
      <c r="R88" s="602"/>
      <c r="S88" s="602"/>
      <c r="T88" s="602"/>
      <c r="U88" s="602"/>
      <c r="V88" s="602"/>
      <c r="W88" s="602"/>
      <c r="X88" s="602"/>
      <c r="Y88" s="599">
        <f t="shared" si="51"/>
        <v>0</v>
      </c>
      <c r="Z88" s="602"/>
      <c r="AA88" s="602"/>
      <c r="AB88" s="602"/>
      <c r="AC88" s="602"/>
    </row>
    <row r="89" spans="1:29" ht="14.25" customHeight="1">
      <c r="A89" s="398" t="s">
        <v>985</v>
      </c>
      <c r="B89" s="644"/>
      <c r="C89" s="645"/>
      <c r="D89" s="624" t="s">
        <v>986</v>
      </c>
      <c r="E89" s="602">
        <f aca="true" t="shared" si="62" ref="E89:J89">E91</f>
        <v>0</v>
      </c>
      <c r="F89" s="602">
        <f t="shared" si="62"/>
        <v>0</v>
      </c>
      <c r="G89" s="602">
        <f t="shared" si="62"/>
        <v>0</v>
      </c>
      <c r="H89" s="602">
        <f t="shared" si="62"/>
        <v>0</v>
      </c>
      <c r="I89" s="602">
        <f t="shared" si="62"/>
        <v>0</v>
      </c>
      <c r="J89" s="602">
        <f t="shared" si="62"/>
        <v>0</v>
      </c>
      <c r="K89" s="599">
        <f aca="true" t="shared" si="63" ref="K89:AC89">K91</f>
        <v>0</v>
      </c>
      <c r="L89" s="599">
        <f t="shared" si="50"/>
        <v>0</v>
      </c>
      <c r="M89" s="602">
        <f t="shared" si="63"/>
        <v>0</v>
      </c>
      <c r="N89" s="602">
        <f t="shared" si="63"/>
        <v>0</v>
      </c>
      <c r="O89" s="602">
        <f t="shared" si="63"/>
        <v>0</v>
      </c>
      <c r="P89" s="602">
        <f t="shared" si="63"/>
        <v>0</v>
      </c>
      <c r="Q89" s="602">
        <f t="shared" si="63"/>
        <v>0</v>
      </c>
      <c r="R89" s="602">
        <f t="shared" si="63"/>
        <v>0</v>
      </c>
      <c r="S89" s="602">
        <f t="shared" si="63"/>
        <v>0</v>
      </c>
      <c r="T89" s="602">
        <f t="shared" si="63"/>
        <v>0</v>
      </c>
      <c r="U89" s="602">
        <f t="shared" si="63"/>
        <v>0</v>
      </c>
      <c r="V89" s="602">
        <f t="shared" si="63"/>
        <v>0</v>
      </c>
      <c r="W89" s="602">
        <f t="shared" si="63"/>
        <v>0</v>
      </c>
      <c r="X89" s="602">
        <f t="shared" si="63"/>
        <v>0</v>
      </c>
      <c r="Y89" s="599">
        <f t="shared" si="51"/>
        <v>0</v>
      </c>
      <c r="Z89" s="602">
        <f t="shared" si="63"/>
        <v>0</v>
      </c>
      <c r="AA89" s="602">
        <f t="shared" si="63"/>
        <v>0</v>
      </c>
      <c r="AB89" s="602">
        <f t="shared" si="63"/>
        <v>0</v>
      </c>
      <c r="AC89" s="602">
        <f t="shared" si="63"/>
        <v>0</v>
      </c>
    </row>
    <row r="90" spans="1:29" ht="14.25" customHeight="1">
      <c r="A90" s="612" t="s">
        <v>750</v>
      </c>
      <c r="B90" s="612"/>
      <c r="C90" s="612"/>
      <c r="D90" s="624"/>
      <c r="E90" s="602"/>
      <c r="F90" s="602"/>
      <c r="G90" s="602"/>
      <c r="H90" s="602"/>
      <c r="I90" s="602"/>
      <c r="J90" s="602"/>
      <c r="K90" s="599"/>
      <c r="L90" s="599">
        <f t="shared" si="50"/>
        <v>0</v>
      </c>
      <c r="M90" s="602"/>
      <c r="N90" s="602"/>
      <c r="O90" s="602"/>
      <c r="P90" s="602"/>
      <c r="Q90" s="602"/>
      <c r="R90" s="602"/>
      <c r="S90" s="602"/>
      <c r="T90" s="602"/>
      <c r="U90" s="602"/>
      <c r="V90" s="602"/>
      <c r="W90" s="602"/>
      <c r="X90" s="602"/>
      <c r="Y90" s="599">
        <f t="shared" si="51"/>
        <v>0</v>
      </c>
      <c r="Z90" s="602"/>
      <c r="AA90" s="602"/>
      <c r="AB90" s="602"/>
      <c r="AC90" s="602"/>
    </row>
    <row r="91" spans="1:29" ht="14.25" customHeight="1">
      <c r="A91" s="612"/>
      <c r="B91" s="612" t="s">
        <v>987</v>
      </c>
      <c r="C91" s="612"/>
      <c r="D91" s="624" t="s">
        <v>988</v>
      </c>
      <c r="E91" s="602">
        <f aca="true" t="shared" si="64" ref="E91:J91">E92+E93</f>
        <v>0</v>
      </c>
      <c r="F91" s="602">
        <f t="shared" si="64"/>
        <v>0</v>
      </c>
      <c r="G91" s="602">
        <f t="shared" si="64"/>
        <v>0</v>
      </c>
      <c r="H91" s="602">
        <f t="shared" si="64"/>
        <v>0</v>
      </c>
      <c r="I91" s="602">
        <f t="shared" si="64"/>
        <v>0</v>
      </c>
      <c r="J91" s="602">
        <f t="shared" si="64"/>
        <v>0</v>
      </c>
      <c r="K91" s="599">
        <f>K92+K93</f>
        <v>0</v>
      </c>
      <c r="L91" s="599">
        <f t="shared" si="50"/>
        <v>0</v>
      </c>
      <c r="M91" s="602">
        <f aca="true" t="shared" si="65" ref="M91:X91">M92+M93</f>
        <v>0</v>
      </c>
      <c r="N91" s="602">
        <f t="shared" si="65"/>
        <v>0</v>
      </c>
      <c r="O91" s="602">
        <f t="shared" si="65"/>
        <v>0</v>
      </c>
      <c r="P91" s="602">
        <f t="shared" si="65"/>
        <v>0</v>
      </c>
      <c r="Q91" s="602">
        <f t="shared" si="65"/>
        <v>0</v>
      </c>
      <c r="R91" s="602">
        <f t="shared" si="65"/>
        <v>0</v>
      </c>
      <c r="S91" s="602">
        <f t="shared" si="65"/>
        <v>0</v>
      </c>
      <c r="T91" s="602">
        <f t="shared" si="65"/>
        <v>0</v>
      </c>
      <c r="U91" s="602">
        <f t="shared" si="65"/>
        <v>0</v>
      </c>
      <c r="V91" s="602">
        <f t="shared" si="65"/>
        <v>0</v>
      </c>
      <c r="W91" s="602">
        <f t="shared" si="65"/>
        <v>0</v>
      </c>
      <c r="X91" s="602">
        <f t="shared" si="65"/>
        <v>0</v>
      </c>
      <c r="Y91" s="599">
        <f t="shared" si="51"/>
        <v>0</v>
      </c>
      <c r="Z91" s="602">
        <f>Z92+Z93</f>
        <v>0</v>
      </c>
      <c r="AA91" s="602">
        <f>AA92+AA93</f>
        <v>0</v>
      </c>
      <c r="AB91" s="602">
        <f>AB92+AB93</f>
        <v>0</v>
      </c>
      <c r="AC91" s="602">
        <f>AC92+AC93</f>
        <v>0</v>
      </c>
    </row>
    <row r="92" spans="1:29" ht="14.25" customHeight="1">
      <c r="A92" s="612"/>
      <c r="B92" s="612"/>
      <c r="C92" s="637" t="s">
        <v>718</v>
      </c>
      <c r="D92" s="624" t="s">
        <v>989</v>
      </c>
      <c r="E92" s="602">
        <f>K92+L92+Y92</f>
        <v>0</v>
      </c>
      <c r="F92" s="602"/>
      <c r="G92" s="602"/>
      <c r="H92" s="602"/>
      <c r="I92" s="602"/>
      <c r="J92" s="602">
        <f>E92-G92-H92-I92</f>
        <v>0</v>
      </c>
      <c r="K92" s="599"/>
      <c r="L92" s="599">
        <f t="shared" si="50"/>
        <v>0</v>
      </c>
      <c r="M92" s="602"/>
      <c r="N92" s="602"/>
      <c r="O92" s="602"/>
      <c r="P92" s="602"/>
      <c r="Q92" s="602"/>
      <c r="R92" s="602"/>
      <c r="S92" s="602"/>
      <c r="T92" s="602"/>
      <c r="U92" s="602"/>
      <c r="V92" s="602"/>
      <c r="W92" s="602"/>
      <c r="X92" s="602"/>
      <c r="Y92" s="599">
        <f t="shared" si="51"/>
        <v>0</v>
      </c>
      <c r="Z92" s="602"/>
      <c r="AA92" s="602"/>
      <c r="AB92" s="602"/>
      <c r="AC92" s="602"/>
    </row>
    <row r="93" spans="1:29" ht="14.25" customHeight="1">
      <c r="A93" s="356"/>
      <c r="B93" s="615"/>
      <c r="C93" s="615" t="s">
        <v>1342</v>
      </c>
      <c r="D93" s="624" t="s">
        <v>990</v>
      </c>
      <c r="E93" s="602">
        <f>K93+L93+Y93</f>
        <v>0</v>
      </c>
      <c r="F93" s="602"/>
      <c r="G93" s="602"/>
      <c r="H93" s="602"/>
      <c r="I93" s="602"/>
      <c r="J93" s="602">
        <f>E93-G93-H93-I93</f>
        <v>0</v>
      </c>
      <c r="K93" s="599"/>
      <c r="L93" s="599">
        <f t="shared" si="50"/>
        <v>0</v>
      </c>
      <c r="M93" s="602"/>
      <c r="N93" s="602"/>
      <c r="O93" s="602"/>
      <c r="P93" s="602"/>
      <c r="Q93" s="602"/>
      <c r="R93" s="602"/>
      <c r="S93" s="602"/>
      <c r="T93" s="602"/>
      <c r="U93" s="602"/>
      <c r="V93" s="602"/>
      <c r="W93" s="602"/>
      <c r="X93" s="602"/>
      <c r="Y93" s="599">
        <f t="shared" si="51"/>
        <v>0</v>
      </c>
      <c r="Z93" s="602"/>
      <c r="AA93" s="602"/>
      <c r="AB93" s="602"/>
      <c r="AC93" s="602"/>
    </row>
    <row r="94" spans="1:29" ht="14.25" customHeight="1">
      <c r="A94" s="396" t="s">
        <v>991</v>
      </c>
      <c r="B94" s="644"/>
      <c r="C94" s="645"/>
      <c r="D94" s="624" t="s">
        <v>992</v>
      </c>
      <c r="E94" s="602">
        <f aca="true" t="shared" si="66" ref="E94:J94">E96</f>
        <v>0</v>
      </c>
      <c r="F94" s="602">
        <f t="shared" si="66"/>
        <v>0</v>
      </c>
      <c r="G94" s="602">
        <f t="shared" si="66"/>
        <v>0</v>
      </c>
      <c r="H94" s="602">
        <f t="shared" si="66"/>
        <v>0</v>
      </c>
      <c r="I94" s="602">
        <f t="shared" si="66"/>
        <v>0</v>
      </c>
      <c r="J94" s="602">
        <f t="shared" si="66"/>
        <v>0</v>
      </c>
      <c r="K94" s="599">
        <f aca="true" t="shared" si="67" ref="K94:AC94">K96</f>
        <v>0</v>
      </c>
      <c r="L94" s="599">
        <f t="shared" si="50"/>
        <v>0</v>
      </c>
      <c r="M94" s="602">
        <f t="shared" si="67"/>
        <v>0</v>
      </c>
      <c r="N94" s="602">
        <f t="shared" si="67"/>
        <v>0</v>
      </c>
      <c r="O94" s="602">
        <f t="shared" si="67"/>
        <v>0</v>
      </c>
      <c r="P94" s="602">
        <f t="shared" si="67"/>
        <v>0</v>
      </c>
      <c r="Q94" s="602">
        <f t="shared" si="67"/>
        <v>0</v>
      </c>
      <c r="R94" s="602">
        <f t="shared" si="67"/>
        <v>0</v>
      </c>
      <c r="S94" s="602">
        <f t="shared" si="67"/>
        <v>0</v>
      </c>
      <c r="T94" s="602">
        <f t="shared" si="67"/>
        <v>0</v>
      </c>
      <c r="U94" s="602">
        <f t="shared" si="67"/>
        <v>0</v>
      </c>
      <c r="V94" s="602">
        <f t="shared" si="67"/>
        <v>0</v>
      </c>
      <c r="W94" s="602">
        <f t="shared" si="67"/>
        <v>0</v>
      </c>
      <c r="X94" s="602">
        <f t="shared" si="67"/>
        <v>0</v>
      </c>
      <c r="Y94" s="599">
        <f t="shared" si="51"/>
        <v>0</v>
      </c>
      <c r="Z94" s="602">
        <f t="shared" si="67"/>
        <v>0</v>
      </c>
      <c r="AA94" s="602">
        <f t="shared" si="67"/>
        <v>0</v>
      </c>
      <c r="AB94" s="602">
        <f t="shared" si="67"/>
        <v>0</v>
      </c>
      <c r="AC94" s="602">
        <f t="shared" si="67"/>
        <v>0</v>
      </c>
    </row>
    <row r="95" spans="1:29" ht="14.25" customHeight="1">
      <c r="A95" s="612" t="s">
        <v>750</v>
      </c>
      <c r="B95" s="612"/>
      <c r="C95" s="612"/>
      <c r="D95" s="624"/>
      <c r="E95" s="602"/>
      <c r="F95" s="602"/>
      <c r="G95" s="602"/>
      <c r="H95" s="602"/>
      <c r="I95" s="602"/>
      <c r="J95" s="602"/>
      <c r="K95" s="599"/>
      <c r="L95" s="599">
        <f t="shared" si="50"/>
        <v>0</v>
      </c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599">
        <f t="shared" si="51"/>
        <v>0</v>
      </c>
      <c r="Z95" s="602"/>
      <c r="AA95" s="602"/>
      <c r="AB95" s="602"/>
      <c r="AC95" s="602"/>
    </row>
    <row r="96" spans="1:29" ht="14.25" customHeight="1">
      <c r="A96" s="646"/>
      <c r="B96" s="633" t="s">
        <v>1326</v>
      </c>
      <c r="C96" s="647"/>
      <c r="D96" s="624" t="s">
        <v>993</v>
      </c>
      <c r="E96" s="602">
        <f>K96+L96+Y96</f>
        <v>0</v>
      </c>
      <c r="F96" s="602"/>
      <c r="G96" s="602"/>
      <c r="H96" s="602"/>
      <c r="I96" s="602"/>
      <c r="J96" s="602"/>
      <c r="K96" s="599"/>
      <c r="L96" s="599">
        <f t="shared" si="50"/>
        <v>0</v>
      </c>
      <c r="M96" s="602"/>
      <c r="N96" s="602"/>
      <c r="O96" s="602"/>
      <c r="P96" s="602"/>
      <c r="Q96" s="602"/>
      <c r="R96" s="602"/>
      <c r="S96" s="602"/>
      <c r="T96" s="602"/>
      <c r="U96" s="602"/>
      <c r="V96" s="602"/>
      <c r="W96" s="602"/>
      <c r="X96" s="602"/>
      <c r="Y96" s="599">
        <f t="shared" si="51"/>
        <v>0</v>
      </c>
      <c r="Z96" s="602"/>
      <c r="AA96" s="602"/>
      <c r="AB96" s="602"/>
      <c r="AC96" s="602"/>
    </row>
    <row r="97" spans="1:29" ht="14.25" customHeight="1">
      <c r="A97" s="396" t="s">
        <v>994</v>
      </c>
      <c r="B97" s="644"/>
      <c r="C97" s="615"/>
      <c r="D97" s="624" t="s">
        <v>995</v>
      </c>
      <c r="E97" s="602">
        <f aca="true" t="shared" si="68" ref="E97:J97">E99</f>
        <v>0</v>
      </c>
      <c r="F97" s="602">
        <f t="shared" si="68"/>
        <v>0</v>
      </c>
      <c r="G97" s="602">
        <f t="shared" si="68"/>
        <v>0</v>
      </c>
      <c r="H97" s="602">
        <f t="shared" si="68"/>
        <v>0</v>
      </c>
      <c r="I97" s="602">
        <f t="shared" si="68"/>
        <v>0</v>
      </c>
      <c r="J97" s="602">
        <f t="shared" si="68"/>
        <v>0</v>
      </c>
      <c r="K97" s="599">
        <f aca="true" t="shared" si="69" ref="K97:AC97">K99</f>
        <v>0</v>
      </c>
      <c r="L97" s="599">
        <f t="shared" si="50"/>
        <v>0</v>
      </c>
      <c r="M97" s="602">
        <f t="shared" si="69"/>
        <v>0</v>
      </c>
      <c r="N97" s="602">
        <f t="shared" si="69"/>
        <v>0</v>
      </c>
      <c r="O97" s="602">
        <f t="shared" si="69"/>
        <v>0</v>
      </c>
      <c r="P97" s="602">
        <f t="shared" si="69"/>
        <v>0</v>
      </c>
      <c r="Q97" s="602">
        <f t="shared" si="69"/>
        <v>0</v>
      </c>
      <c r="R97" s="602">
        <f t="shared" si="69"/>
        <v>0</v>
      </c>
      <c r="S97" s="602">
        <f t="shared" si="69"/>
        <v>0</v>
      </c>
      <c r="T97" s="602">
        <f t="shared" si="69"/>
        <v>0</v>
      </c>
      <c r="U97" s="602">
        <f t="shared" si="69"/>
        <v>0</v>
      </c>
      <c r="V97" s="602">
        <f t="shared" si="69"/>
        <v>0</v>
      </c>
      <c r="W97" s="602">
        <f t="shared" si="69"/>
        <v>0</v>
      </c>
      <c r="X97" s="602">
        <f t="shared" si="69"/>
        <v>0</v>
      </c>
      <c r="Y97" s="599">
        <f t="shared" si="51"/>
        <v>0</v>
      </c>
      <c r="Z97" s="602">
        <f t="shared" si="69"/>
        <v>0</v>
      </c>
      <c r="AA97" s="602">
        <f t="shared" si="69"/>
        <v>0</v>
      </c>
      <c r="AB97" s="602">
        <f t="shared" si="69"/>
        <v>0</v>
      </c>
      <c r="AC97" s="602">
        <f t="shared" si="69"/>
        <v>0</v>
      </c>
    </row>
    <row r="98" spans="1:29" ht="14.25" customHeight="1">
      <c r="A98" s="612" t="s">
        <v>750</v>
      </c>
      <c r="B98" s="612"/>
      <c r="C98" s="612"/>
      <c r="D98" s="624"/>
      <c r="E98" s="602"/>
      <c r="F98" s="602"/>
      <c r="G98" s="602"/>
      <c r="H98" s="602"/>
      <c r="I98" s="602"/>
      <c r="J98" s="602"/>
      <c r="K98" s="599"/>
      <c r="L98" s="599">
        <f t="shared" si="50"/>
        <v>0</v>
      </c>
      <c r="M98" s="602"/>
      <c r="N98" s="602"/>
      <c r="O98" s="602"/>
      <c r="P98" s="602"/>
      <c r="Q98" s="602"/>
      <c r="R98" s="602"/>
      <c r="S98" s="602"/>
      <c r="T98" s="602"/>
      <c r="U98" s="602"/>
      <c r="V98" s="602"/>
      <c r="W98" s="602"/>
      <c r="X98" s="602"/>
      <c r="Y98" s="599">
        <f t="shared" si="51"/>
        <v>0</v>
      </c>
      <c r="Z98" s="602"/>
      <c r="AA98" s="602"/>
      <c r="AB98" s="602"/>
      <c r="AC98" s="602"/>
    </row>
    <row r="99" spans="1:29" ht="14.25" customHeight="1">
      <c r="A99" s="614"/>
      <c r="B99" s="615" t="s">
        <v>278</v>
      </c>
      <c r="C99" s="356"/>
      <c r="D99" s="624" t="s">
        <v>996</v>
      </c>
      <c r="E99" s="602">
        <f>K99+L99+Y99</f>
        <v>0</v>
      </c>
      <c r="F99" s="602"/>
      <c r="G99" s="602"/>
      <c r="H99" s="602"/>
      <c r="I99" s="602"/>
      <c r="J99" s="602">
        <f>E99-G99-H99-I99</f>
        <v>0</v>
      </c>
      <c r="K99" s="599"/>
      <c r="L99" s="599">
        <f t="shared" si="50"/>
        <v>0</v>
      </c>
      <c r="M99" s="602"/>
      <c r="N99" s="602"/>
      <c r="O99" s="602"/>
      <c r="P99" s="602"/>
      <c r="Q99" s="602"/>
      <c r="R99" s="602"/>
      <c r="S99" s="602"/>
      <c r="T99" s="602"/>
      <c r="U99" s="602"/>
      <c r="V99" s="602"/>
      <c r="W99" s="602"/>
      <c r="X99" s="602"/>
      <c r="Y99" s="599">
        <f t="shared" si="51"/>
        <v>0</v>
      </c>
      <c r="Z99" s="602"/>
      <c r="AA99" s="602"/>
      <c r="AB99" s="602"/>
      <c r="AC99" s="602"/>
    </row>
    <row r="100" spans="1:29" ht="14.25" customHeight="1">
      <c r="A100" s="376" t="s">
        <v>1653</v>
      </c>
      <c r="B100" s="376"/>
      <c r="C100" s="376"/>
      <c r="D100" s="624" t="s">
        <v>1738</v>
      </c>
      <c r="E100" s="602">
        <f>K100+L100+Y100</f>
        <v>0</v>
      </c>
      <c r="F100" s="602"/>
      <c r="G100" s="602"/>
      <c r="H100" s="602"/>
      <c r="I100" s="602"/>
      <c r="J100" s="602"/>
      <c r="K100" s="599"/>
      <c r="L100" s="599">
        <f t="shared" si="50"/>
        <v>0</v>
      </c>
      <c r="M100" s="602"/>
      <c r="N100" s="602"/>
      <c r="O100" s="602"/>
      <c r="P100" s="602"/>
      <c r="Q100" s="602"/>
      <c r="R100" s="602"/>
      <c r="S100" s="602"/>
      <c r="T100" s="602"/>
      <c r="U100" s="602"/>
      <c r="V100" s="602"/>
      <c r="W100" s="602"/>
      <c r="X100" s="602"/>
      <c r="Y100" s="599">
        <f t="shared" si="51"/>
        <v>0</v>
      </c>
      <c r="Z100" s="602"/>
      <c r="AA100" s="602"/>
      <c r="AB100" s="602"/>
      <c r="AC100" s="602"/>
    </row>
    <row r="101" spans="1:29" ht="14.25" customHeight="1">
      <c r="A101" s="342" t="s">
        <v>997</v>
      </c>
      <c r="B101" s="342"/>
      <c r="C101" s="342"/>
      <c r="D101" s="624" t="s">
        <v>645</v>
      </c>
      <c r="E101" s="602">
        <f>K101+L101+Y101</f>
        <v>0</v>
      </c>
      <c r="F101" s="602"/>
      <c r="G101" s="602"/>
      <c r="H101" s="602"/>
      <c r="I101" s="602"/>
      <c r="J101" s="602"/>
      <c r="K101" s="599"/>
      <c r="L101" s="599">
        <f t="shared" si="50"/>
        <v>0</v>
      </c>
      <c r="M101" s="602"/>
      <c r="N101" s="602"/>
      <c r="O101" s="602"/>
      <c r="P101" s="602"/>
      <c r="Q101" s="602"/>
      <c r="R101" s="602"/>
      <c r="S101" s="602"/>
      <c r="T101" s="602"/>
      <c r="U101" s="602"/>
      <c r="V101" s="602"/>
      <c r="W101" s="602"/>
      <c r="X101" s="602"/>
      <c r="Y101" s="599">
        <f t="shared" si="51"/>
        <v>0</v>
      </c>
      <c r="Z101" s="602"/>
      <c r="AA101" s="602"/>
      <c r="AB101" s="602"/>
      <c r="AC101" s="602"/>
    </row>
    <row r="102" spans="1:29" ht="14.25" customHeight="1">
      <c r="A102" s="605" t="s">
        <v>998</v>
      </c>
      <c r="B102" s="605"/>
      <c r="C102" s="605"/>
      <c r="D102" s="624" t="s">
        <v>93</v>
      </c>
      <c r="E102" s="602">
        <f>K102+L102+Y102</f>
        <v>0</v>
      </c>
      <c r="F102" s="602"/>
      <c r="G102" s="602"/>
      <c r="H102" s="602"/>
      <c r="I102" s="602"/>
      <c r="J102" s="602"/>
      <c r="K102" s="599"/>
      <c r="L102" s="599">
        <f t="shared" si="50"/>
        <v>0</v>
      </c>
      <c r="M102" s="602"/>
      <c r="N102" s="602"/>
      <c r="O102" s="602"/>
      <c r="P102" s="602"/>
      <c r="Q102" s="602"/>
      <c r="R102" s="602"/>
      <c r="S102" s="602"/>
      <c r="T102" s="602"/>
      <c r="U102" s="602"/>
      <c r="V102" s="602"/>
      <c r="W102" s="602"/>
      <c r="X102" s="602"/>
      <c r="Y102" s="599">
        <f t="shared" si="51"/>
        <v>0</v>
      </c>
      <c r="Z102" s="602"/>
      <c r="AA102" s="602"/>
      <c r="AB102" s="602"/>
      <c r="AC102" s="602"/>
    </row>
    <row r="103" spans="1:29" ht="14.25">
      <c r="A103" s="648"/>
      <c r="B103" s="648"/>
      <c r="C103" s="648"/>
      <c r="D103" s="649"/>
      <c r="E103" s="602"/>
      <c r="F103" s="602"/>
      <c r="G103" s="602"/>
      <c r="H103" s="602"/>
      <c r="I103" s="602"/>
      <c r="J103" s="602"/>
      <c r="K103" s="599"/>
      <c r="L103" s="599">
        <f t="shared" si="50"/>
        <v>0</v>
      </c>
      <c r="M103" s="602"/>
      <c r="N103" s="602"/>
      <c r="O103" s="602"/>
      <c r="P103" s="602"/>
      <c r="Q103" s="602"/>
      <c r="R103" s="602"/>
      <c r="S103" s="602"/>
      <c r="T103" s="602"/>
      <c r="U103" s="602"/>
      <c r="V103" s="602"/>
      <c r="W103" s="602"/>
      <c r="X103" s="602"/>
      <c r="Y103" s="599">
        <f t="shared" si="51"/>
        <v>0</v>
      </c>
      <c r="Z103" s="602"/>
      <c r="AA103" s="602"/>
      <c r="AB103" s="602"/>
      <c r="AC103" s="602"/>
    </row>
    <row r="104" spans="1:29" ht="18">
      <c r="A104" s="650" t="s">
        <v>999</v>
      </c>
      <c r="B104" s="651"/>
      <c r="C104" s="651"/>
      <c r="D104" s="652" t="s">
        <v>68</v>
      </c>
      <c r="E104" s="606">
        <f>K104+L104+Y104</f>
        <v>19968.149999999998</v>
      </c>
      <c r="F104" s="606">
        <f>F164</f>
        <v>0</v>
      </c>
      <c r="G104" s="606">
        <f>E104</f>
        <v>19968.149999999998</v>
      </c>
      <c r="H104" s="606">
        <f>H164</f>
        <v>0</v>
      </c>
      <c r="I104" s="606">
        <f>I164</f>
        <v>0</v>
      </c>
      <c r="J104" s="606">
        <f>J164</f>
        <v>0</v>
      </c>
      <c r="K104" s="606">
        <f>K116</f>
        <v>17350.5</v>
      </c>
      <c r="L104" s="606">
        <f>L116</f>
        <v>1259.3</v>
      </c>
      <c r="M104" s="606">
        <f aca="true" t="shared" si="70" ref="M104:X104">M116</f>
        <v>260</v>
      </c>
      <c r="N104" s="606">
        <f t="shared" si="70"/>
        <v>12</v>
      </c>
      <c r="O104" s="606">
        <f t="shared" si="70"/>
        <v>100</v>
      </c>
      <c r="P104" s="606">
        <f t="shared" si="70"/>
        <v>115</v>
      </c>
      <c r="Q104" s="606">
        <f t="shared" si="70"/>
        <v>213</v>
      </c>
      <c r="R104" s="606">
        <f t="shared" si="70"/>
        <v>40</v>
      </c>
      <c r="S104" s="606">
        <f t="shared" si="70"/>
        <v>130</v>
      </c>
      <c r="T104" s="606">
        <f t="shared" si="70"/>
        <v>4.3</v>
      </c>
      <c r="U104" s="606">
        <f t="shared" si="70"/>
        <v>215</v>
      </c>
      <c r="V104" s="606">
        <f t="shared" si="70"/>
        <v>135</v>
      </c>
      <c r="W104" s="606">
        <f t="shared" si="70"/>
        <v>10</v>
      </c>
      <c r="X104" s="606">
        <f t="shared" si="70"/>
        <v>25</v>
      </c>
      <c r="Y104" s="606">
        <f>Y164</f>
        <v>1358.35</v>
      </c>
      <c r="Z104" s="606">
        <f>Z164</f>
        <v>743</v>
      </c>
      <c r="AA104" s="606">
        <f>AA164</f>
        <v>246.24</v>
      </c>
      <c r="AB104" s="606">
        <f>AB164</f>
        <v>19.11</v>
      </c>
      <c r="AC104" s="606">
        <f>AC164</f>
        <v>350</v>
      </c>
    </row>
    <row r="105" spans="1:29" ht="18.75">
      <c r="A105" s="1088" t="s">
        <v>69</v>
      </c>
      <c r="B105" s="1088"/>
      <c r="C105" s="1088"/>
      <c r="D105" s="610" t="s">
        <v>70</v>
      </c>
      <c r="E105" s="659">
        <v>0</v>
      </c>
      <c r="F105" s="659">
        <v>0</v>
      </c>
      <c r="G105" s="659">
        <v>0</v>
      </c>
      <c r="H105" s="659">
        <v>0</v>
      </c>
      <c r="I105" s="659">
        <v>0</v>
      </c>
      <c r="J105" s="659">
        <v>0</v>
      </c>
      <c r="K105" s="659">
        <v>0</v>
      </c>
      <c r="L105" s="658">
        <f t="shared" si="50"/>
        <v>0</v>
      </c>
      <c r="M105" s="659">
        <v>0</v>
      </c>
      <c r="N105" s="659">
        <v>0</v>
      </c>
      <c r="O105" s="659">
        <v>0</v>
      </c>
      <c r="P105" s="659">
        <v>0</v>
      </c>
      <c r="Q105" s="659">
        <v>0</v>
      </c>
      <c r="R105" s="659">
        <v>0</v>
      </c>
      <c r="S105" s="659">
        <v>0</v>
      </c>
      <c r="T105" s="659">
        <v>0</v>
      </c>
      <c r="U105" s="659">
        <v>0</v>
      </c>
      <c r="V105" s="659">
        <v>0</v>
      </c>
      <c r="W105" s="659">
        <v>0</v>
      </c>
      <c r="X105" s="659">
        <v>0</v>
      </c>
      <c r="Y105" s="658">
        <f t="shared" si="51"/>
        <v>0</v>
      </c>
      <c r="Z105" s="659">
        <v>0</v>
      </c>
      <c r="AA105" s="659">
        <v>0</v>
      </c>
      <c r="AB105" s="659">
        <v>0</v>
      </c>
      <c r="AC105" s="659">
        <v>0</v>
      </c>
    </row>
    <row r="106" spans="1:29" ht="15.75">
      <c r="A106" s="399" t="s">
        <v>71</v>
      </c>
      <c r="B106" s="399"/>
      <c r="C106" s="397"/>
      <c r="D106" s="611" t="s">
        <v>72</v>
      </c>
      <c r="E106" s="602"/>
      <c r="F106" s="602"/>
      <c r="G106" s="602"/>
      <c r="H106" s="602"/>
      <c r="I106" s="602"/>
      <c r="J106" s="602"/>
      <c r="K106" s="598"/>
      <c r="L106" s="599">
        <f t="shared" si="50"/>
        <v>0</v>
      </c>
      <c r="M106" s="600">
        <v>0</v>
      </c>
      <c r="N106" s="600">
        <v>0</v>
      </c>
      <c r="O106" s="600">
        <v>0</v>
      </c>
      <c r="P106" s="600">
        <v>0</v>
      </c>
      <c r="Q106" s="600">
        <v>0</v>
      </c>
      <c r="R106" s="600">
        <v>0</v>
      </c>
      <c r="S106" s="600">
        <v>0</v>
      </c>
      <c r="T106" s="600">
        <v>0</v>
      </c>
      <c r="U106" s="600">
        <v>0</v>
      </c>
      <c r="V106" s="600">
        <v>0</v>
      </c>
      <c r="W106" s="600">
        <v>0</v>
      </c>
      <c r="X106" s="600">
        <v>0</v>
      </c>
      <c r="Y106" s="599">
        <f t="shared" si="51"/>
        <v>0</v>
      </c>
      <c r="Z106" s="600">
        <v>0</v>
      </c>
      <c r="AA106" s="600">
        <v>0</v>
      </c>
      <c r="AB106" s="600">
        <v>0</v>
      </c>
      <c r="AC106" s="600">
        <v>0</v>
      </c>
    </row>
    <row r="107" spans="1:29" ht="15">
      <c r="A107" s="612" t="s">
        <v>750</v>
      </c>
      <c r="B107" s="612"/>
      <c r="C107" s="612"/>
      <c r="D107" s="613"/>
      <c r="E107" s="602"/>
      <c r="F107" s="602"/>
      <c r="G107" s="602"/>
      <c r="H107" s="602"/>
      <c r="I107" s="602"/>
      <c r="J107" s="602"/>
      <c r="K107" s="598"/>
      <c r="L107" s="599">
        <f t="shared" si="50"/>
        <v>0</v>
      </c>
      <c r="M107" s="600"/>
      <c r="N107" s="600"/>
      <c r="O107" s="600"/>
      <c r="P107" s="600"/>
      <c r="Q107" s="600"/>
      <c r="R107" s="600"/>
      <c r="S107" s="600"/>
      <c r="T107" s="600"/>
      <c r="U107" s="600"/>
      <c r="V107" s="600"/>
      <c r="W107" s="600"/>
      <c r="X107" s="600"/>
      <c r="Y107" s="599">
        <f t="shared" si="51"/>
        <v>0</v>
      </c>
      <c r="Z107" s="600"/>
      <c r="AA107" s="600"/>
      <c r="AB107" s="600"/>
      <c r="AC107" s="600"/>
    </row>
    <row r="108" spans="1:29" ht="15">
      <c r="A108" s="614"/>
      <c r="B108" s="615" t="s">
        <v>1725</v>
      </c>
      <c r="C108" s="345"/>
      <c r="D108" s="616" t="s">
        <v>73</v>
      </c>
      <c r="E108" s="602"/>
      <c r="F108" s="602"/>
      <c r="G108" s="602"/>
      <c r="H108" s="602"/>
      <c r="I108" s="602"/>
      <c r="J108" s="602"/>
      <c r="K108" s="598"/>
      <c r="L108" s="599">
        <f t="shared" si="50"/>
        <v>0</v>
      </c>
      <c r="M108" s="600"/>
      <c r="N108" s="600"/>
      <c r="O108" s="600"/>
      <c r="P108" s="600"/>
      <c r="Q108" s="600"/>
      <c r="R108" s="600"/>
      <c r="S108" s="600"/>
      <c r="T108" s="600"/>
      <c r="U108" s="600"/>
      <c r="V108" s="600"/>
      <c r="W108" s="600"/>
      <c r="X108" s="600"/>
      <c r="Y108" s="599">
        <f t="shared" si="51"/>
        <v>0</v>
      </c>
      <c r="Z108" s="600"/>
      <c r="AA108" s="600"/>
      <c r="AB108" s="600"/>
      <c r="AC108" s="600"/>
    </row>
    <row r="109" spans="1:29" ht="15.75">
      <c r="A109" s="400" t="s">
        <v>74</v>
      </c>
      <c r="B109" s="617"/>
      <c r="C109" s="617"/>
      <c r="D109" s="618" t="s">
        <v>75</v>
      </c>
      <c r="E109" s="602"/>
      <c r="F109" s="602"/>
      <c r="G109" s="602"/>
      <c r="H109" s="602"/>
      <c r="I109" s="602"/>
      <c r="J109" s="602"/>
      <c r="K109" s="598"/>
      <c r="L109" s="599">
        <f t="shared" si="50"/>
        <v>0</v>
      </c>
      <c r="M109" s="600"/>
      <c r="N109" s="600"/>
      <c r="O109" s="600"/>
      <c r="P109" s="600"/>
      <c r="Q109" s="600"/>
      <c r="R109" s="600"/>
      <c r="S109" s="600"/>
      <c r="T109" s="600"/>
      <c r="U109" s="600"/>
      <c r="V109" s="600"/>
      <c r="W109" s="600"/>
      <c r="X109" s="600"/>
      <c r="Y109" s="599">
        <f t="shared" si="51"/>
        <v>0</v>
      </c>
      <c r="Z109" s="600"/>
      <c r="AA109" s="600"/>
      <c r="AB109" s="600"/>
      <c r="AC109" s="600"/>
    </row>
    <row r="110" spans="1:29" ht="18.75">
      <c r="A110" s="1090" t="s">
        <v>76</v>
      </c>
      <c r="B110" s="1090"/>
      <c r="C110" s="1090"/>
      <c r="D110" s="619" t="s">
        <v>77</v>
      </c>
      <c r="E110" s="659">
        <v>0</v>
      </c>
      <c r="F110" s="659">
        <v>0</v>
      </c>
      <c r="G110" s="659">
        <v>0</v>
      </c>
      <c r="H110" s="659">
        <v>0</v>
      </c>
      <c r="I110" s="659">
        <v>0</v>
      </c>
      <c r="J110" s="659">
        <v>0</v>
      </c>
      <c r="K110" s="659">
        <v>0</v>
      </c>
      <c r="L110" s="658">
        <f t="shared" si="50"/>
        <v>0</v>
      </c>
      <c r="M110" s="660">
        <v>0</v>
      </c>
      <c r="N110" s="660">
        <v>0</v>
      </c>
      <c r="O110" s="660">
        <v>0</v>
      </c>
      <c r="P110" s="660">
        <v>0</v>
      </c>
      <c r="Q110" s="660">
        <v>0</v>
      </c>
      <c r="R110" s="660">
        <v>0</v>
      </c>
      <c r="S110" s="660">
        <v>0</v>
      </c>
      <c r="T110" s="660">
        <v>0</v>
      </c>
      <c r="U110" s="660">
        <v>0</v>
      </c>
      <c r="V110" s="660">
        <v>0</v>
      </c>
      <c r="W110" s="660">
        <v>0</v>
      </c>
      <c r="X110" s="660">
        <v>0</v>
      </c>
      <c r="Y110" s="658">
        <f t="shared" si="51"/>
        <v>0</v>
      </c>
      <c r="Z110" s="660">
        <v>0</v>
      </c>
      <c r="AA110" s="660">
        <v>0</v>
      </c>
      <c r="AB110" s="660">
        <v>0</v>
      </c>
      <c r="AC110" s="660">
        <v>0</v>
      </c>
    </row>
    <row r="111" spans="1:29" ht="18" customHeight="1">
      <c r="A111" s="620" t="s">
        <v>78</v>
      </c>
      <c r="B111" s="621"/>
      <c r="C111" s="605"/>
      <c r="D111" s="611" t="s">
        <v>79</v>
      </c>
      <c r="E111" s="602"/>
      <c r="F111" s="602"/>
      <c r="G111" s="602"/>
      <c r="H111" s="602"/>
      <c r="I111" s="602"/>
      <c r="J111" s="602"/>
      <c r="K111" s="598"/>
      <c r="L111" s="598"/>
      <c r="M111" s="601"/>
      <c r="N111" s="601"/>
      <c r="O111" s="601"/>
      <c r="P111" s="601"/>
      <c r="Q111" s="601"/>
      <c r="R111" s="601"/>
      <c r="S111" s="601"/>
      <c r="T111" s="601"/>
      <c r="U111" s="601"/>
      <c r="V111" s="601"/>
      <c r="W111" s="601"/>
      <c r="X111" s="601"/>
      <c r="Y111" s="599">
        <f t="shared" si="51"/>
        <v>0</v>
      </c>
      <c r="Z111" s="601"/>
      <c r="AA111" s="601"/>
      <c r="AB111" s="601"/>
      <c r="AC111" s="601"/>
    </row>
    <row r="112" spans="1:29" ht="15">
      <c r="A112" s="612" t="s">
        <v>750</v>
      </c>
      <c r="B112" s="612"/>
      <c r="C112" s="612"/>
      <c r="D112" s="613"/>
      <c r="E112" s="602"/>
      <c r="F112" s="602"/>
      <c r="G112" s="602"/>
      <c r="H112" s="602"/>
      <c r="I112" s="602"/>
      <c r="J112" s="602"/>
      <c r="K112" s="598"/>
      <c r="L112" s="598"/>
      <c r="M112" s="601"/>
      <c r="N112" s="601"/>
      <c r="O112" s="601"/>
      <c r="P112" s="601"/>
      <c r="Q112" s="601"/>
      <c r="R112" s="601"/>
      <c r="S112" s="601"/>
      <c r="T112" s="601"/>
      <c r="U112" s="601"/>
      <c r="V112" s="601"/>
      <c r="W112" s="601"/>
      <c r="X112" s="601"/>
      <c r="Y112" s="599">
        <f t="shared" si="51"/>
        <v>0</v>
      </c>
      <c r="Z112" s="601"/>
      <c r="AA112" s="601"/>
      <c r="AB112" s="601"/>
      <c r="AC112" s="601"/>
    </row>
    <row r="113" spans="1:29" ht="15">
      <c r="A113" s="622"/>
      <c r="B113" s="623" t="s">
        <v>80</v>
      </c>
      <c r="C113" s="345"/>
      <c r="D113" s="613" t="s">
        <v>81</v>
      </c>
      <c r="E113" s="602"/>
      <c r="F113" s="602"/>
      <c r="G113" s="602"/>
      <c r="H113" s="602"/>
      <c r="I113" s="602"/>
      <c r="J113" s="602"/>
      <c r="K113" s="598"/>
      <c r="L113" s="598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599">
        <f t="shared" si="51"/>
        <v>0</v>
      </c>
      <c r="Z113" s="602"/>
      <c r="AA113" s="602"/>
      <c r="AB113" s="602"/>
      <c r="AC113" s="602"/>
    </row>
    <row r="114" spans="1:29" ht="15">
      <c r="A114" s="622"/>
      <c r="B114" s="623"/>
      <c r="C114" s="346" t="s">
        <v>380</v>
      </c>
      <c r="D114" s="624" t="s">
        <v>82</v>
      </c>
      <c r="E114" s="602"/>
      <c r="F114" s="602"/>
      <c r="G114" s="602"/>
      <c r="H114" s="602"/>
      <c r="I114" s="602"/>
      <c r="J114" s="602"/>
      <c r="K114" s="598"/>
      <c r="L114" s="598"/>
      <c r="M114" s="601"/>
      <c r="N114" s="601"/>
      <c r="O114" s="601"/>
      <c r="P114" s="601"/>
      <c r="Q114" s="601"/>
      <c r="R114" s="601"/>
      <c r="S114" s="601"/>
      <c r="T114" s="601"/>
      <c r="U114" s="601"/>
      <c r="V114" s="601"/>
      <c r="W114" s="601"/>
      <c r="X114" s="601"/>
      <c r="Y114" s="599">
        <f t="shared" si="51"/>
        <v>0</v>
      </c>
      <c r="Z114" s="602"/>
      <c r="AA114" s="602"/>
      <c r="AB114" s="602"/>
      <c r="AC114" s="602"/>
    </row>
    <row r="115" spans="1:29" ht="18.75" customHeight="1">
      <c r="A115" s="622"/>
      <c r="B115" s="623" t="s">
        <v>768</v>
      </c>
      <c r="C115" s="345"/>
      <c r="D115" s="613" t="s">
        <v>83</v>
      </c>
      <c r="E115" s="602"/>
      <c r="F115" s="602"/>
      <c r="G115" s="602"/>
      <c r="H115" s="602"/>
      <c r="I115" s="602"/>
      <c r="J115" s="602"/>
      <c r="K115" s="598"/>
      <c r="L115" s="598"/>
      <c r="M115" s="601"/>
      <c r="N115" s="601"/>
      <c r="O115" s="601"/>
      <c r="P115" s="601"/>
      <c r="Q115" s="601"/>
      <c r="R115" s="601"/>
      <c r="S115" s="601"/>
      <c r="T115" s="601"/>
      <c r="U115" s="601"/>
      <c r="V115" s="601"/>
      <c r="W115" s="601"/>
      <c r="X115" s="601"/>
      <c r="Y115" s="599">
        <f t="shared" si="51"/>
        <v>0</v>
      </c>
      <c r="Z115" s="602"/>
      <c r="AA115" s="602"/>
      <c r="AB115" s="602"/>
      <c r="AC115" s="602"/>
    </row>
    <row r="116" spans="1:29" ht="21.75" customHeight="1">
      <c r="A116" s="1091" t="s">
        <v>84</v>
      </c>
      <c r="B116" s="1091"/>
      <c r="C116" s="1091"/>
      <c r="D116" s="625" t="s">
        <v>85</v>
      </c>
      <c r="E116" s="657">
        <f>E117+E133+E164</f>
        <v>19968.149999999998</v>
      </c>
      <c r="F116" s="657"/>
      <c r="G116" s="657">
        <f aca="true" t="shared" si="71" ref="G116:G133">E116</f>
        <v>19968.149999999998</v>
      </c>
      <c r="H116" s="657">
        <f>H117+H133</f>
        <v>0</v>
      </c>
      <c r="I116" s="657">
        <f>I117+I133</f>
        <v>0</v>
      </c>
      <c r="J116" s="657">
        <f>J117+J133</f>
        <v>0</v>
      </c>
      <c r="K116" s="657">
        <f>K133</f>
        <v>17350.5</v>
      </c>
      <c r="L116" s="658">
        <f>SUM(M116:X116)</f>
        <v>1259.3</v>
      </c>
      <c r="M116" s="658">
        <f aca="true" t="shared" si="72" ref="M116:X116">M117+M133+M140+M156</f>
        <v>260</v>
      </c>
      <c r="N116" s="658">
        <f t="shared" si="72"/>
        <v>12</v>
      </c>
      <c r="O116" s="658">
        <f t="shared" si="72"/>
        <v>100</v>
      </c>
      <c r="P116" s="658">
        <f t="shared" si="72"/>
        <v>115</v>
      </c>
      <c r="Q116" s="658">
        <f t="shared" si="72"/>
        <v>213</v>
      </c>
      <c r="R116" s="658">
        <f t="shared" si="72"/>
        <v>40</v>
      </c>
      <c r="S116" s="658">
        <f t="shared" si="72"/>
        <v>130</v>
      </c>
      <c r="T116" s="658">
        <f t="shared" si="72"/>
        <v>4.3</v>
      </c>
      <c r="U116" s="658">
        <f t="shared" si="72"/>
        <v>215</v>
      </c>
      <c r="V116" s="658">
        <f t="shared" si="72"/>
        <v>135</v>
      </c>
      <c r="W116" s="658">
        <f t="shared" si="72"/>
        <v>10</v>
      </c>
      <c r="X116" s="658">
        <f t="shared" si="72"/>
        <v>25</v>
      </c>
      <c r="Y116" s="659">
        <v>0</v>
      </c>
      <c r="Z116" s="659">
        <v>0</v>
      </c>
      <c r="AA116" s="659">
        <v>0</v>
      </c>
      <c r="AB116" s="659">
        <v>0</v>
      </c>
      <c r="AC116" s="659">
        <v>0</v>
      </c>
    </row>
    <row r="117" spans="1:29" ht="17.25" customHeight="1">
      <c r="A117" s="396" t="s">
        <v>86</v>
      </c>
      <c r="B117" s="383"/>
      <c r="C117" s="626"/>
      <c r="D117" s="627" t="s">
        <v>87</v>
      </c>
      <c r="E117" s="602">
        <f>L117</f>
        <v>1259.3</v>
      </c>
      <c r="F117" s="602"/>
      <c r="G117" s="602">
        <f t="shared" si="71"/>
        <v>1259.3</v>
      </c>
      <c r="H117" s="602"/>
      <c r="I117" s="602"/>
      <c r="J117" s="602"/>
      <c r="K117" s="598"/>
      <c r="L117" s="599">
        <f>SUM(M117:X117)</f>
        <v>1259.3</v>
      </c>
      <c r="M117" s="602">
        <f aca="true" t="shared" si="73" ref="M117:X117">M119+M122+M126+M127+M129+M132</f>
        <v>260</v>
      </c>
      <c r="N117" s="602">
        <f t="shared" si="73"/>
        <v>12</v>
      </c>
      <c r="O117" s="602">
        <f t="shared" si="73"/>
        <v>100</v>
      </c>
      <c r="P117" s="602">
        <f t="shared" si="73"/>
        <v>115</v>
      </c>
      <c r="Q117" s="602">
        <f t="shared" si="73"/>
        <v>213</v>
      </c>
      <c r="R117" s="602">
        <f t="shared" si="73"/>
        <v>40</v>
      </c>
      <c r="S117" s="602">
        <f t="shared" si="73"/>
        <v>130</v>
      </c>
      <c r="T117" s="602">
        <f t="shared" si="73"/>
        <v>4.3</v>
      </c>
      <c r="U117" s="602">
        <f t="shared" si="73"/>
        <v>215</v>
      </c>
      <c r="V117" s="602">
        <f t="shared" si="73"/>
        <v>135</v>
      </c>
      <c r="W117" s="602">
        <f t="shared" si="73"/>
        <v>10</v>
      </c>
      <c r="X117" s="602">
        <f t="shared" si="73"/>
        <v>25</v>
      </c>
      <c r="Y117" s="599">
        <f t="shared" si="51"/>
        <v>0</v>
      </c>
      <c r="Z117" s="602"/>
      <c r="AA117" s="602"/>
      <c r="AB117" s="602"/>
      <c r="AC117" s="602"/>
    </row>
    <row r="118" spans="1:29" ht="15">
      <c r="A118" s="612" t="s">
        <v>750</v>
      </c>
      <c r="B118" s="612"/>
      <c r="C118" s="612"/>
      <c r="D118" s="628"/>
      <c r="E118" s="602">
        <f aca="true" t="shared" si="74" ref="E118:E124">SUM(K118:X118)</f>
        <v>0</v>
      </c>
      <c r="F118" s="602"/>
      <c r="G118" s="602">
        <f t="shared" si="71"/>
        <v>0</v>
      </c>
      <c r="H118" s="602"/>
      <c r="I118" s="602"/>
      <c r="J118" s="602"/>
      <c r="K118" s="598"/>
      <c r="L118" s="598"/>
      <c r="M118" s="601"/>
      <c r="N118" s="601"/>
      <c r="O118" s="601"/>
      <c r="P118" s="601"/>
      <c r="Q118" s="601"/>
      <c r="R118" s="601"/>
      <c r="S118" s="601"/>
      <c r="T118" s="601"/>
      <c r="U118" s="601"/>
      <c r="V118" s="601"/>
      <c r="W118" s="601"/>
      <c r="X118" s="601"/>
      <c r="Y118" s="599">
        <f t="shared" si="51"/>
        <v>0</v>
      </c>
      <c r="Z118" s="602"/>
      <c r="AA118" s="602"/>
      <c r="AB118" s="602"/>
      <c r="AC118" s="602"/>
    </row>
    <row r="119" spans="1:29" ht="15">
      <c r="A119" s="622"/>
      <c r="B119" s="629" t="s">
        <v>88</v>
      </c>
      <c r="C119" s="630"/>
      <c r="D119" s="616" t="s">
        <v>1765</v>
      </c>
      <c r="E119" s="602">
        <f t="shared" si="74"/>
        <v>1442.6</v>
      </c>
      <c r="F119" s="602"/>
      <c r="G119" s="602">
        <f t="shared" si="71"/>
        <v>1442.6</v>
      </c>
      <c r="H119" s="602"/>
      <c r="I119" s="602"/>
      <c r="J119" s="602"/>
      <c r="K119" s="598"/>
      <c r="L119" s="599">
        <f aca="true" t="shared" si="75" ref="L119:L125">SUM(M119:X119)</f>
        <v>721.3</v>
      </c>
      <c r="M119" s="602">
        <f aca="true" t="shared" si="76" ref="M119:X119">M120+M121</f>
        <v>0</v>
      </c>
      <c r="N119" s="602">
        <f t="shared" si="76"/>
        <v>12</v>
      </c>
      <c r="O119" s="602">
        <f t="shared" si="76"/>
        <v>100</v>
      </c>
      <c r="P119" s="602">
        <f t="shared" si="76"/>
        <v>115</v>
      </c>
      <c r="Q119" s="602">
        <f t="shared" si="76"/>
        <v>0</v>
      </c>
      <c r="R119" s="602">
        <f t="shared" si="76"/>
        <v>0</v>
      </c>
      <c r="S119" s="602">
        <f t="shared" si="76"/>
        <v>130</v>
      </c>
      <c r="T119" s="602">
        <f t="shared" si="76"/>
        <v>4.3</v>
      </c>
      <c r="U119" s="602">
        <f t="shared" si="76"/>
        <v>215</v>
      </c>
      <c r="V119" s="602">
        <f t="shared" si="76"/>
        <v>135</v>
      </c>
      <c r="W119" s="602">
        <f t="shared" si="76"/>
        <v>10</v>
      </c>
      <c r="X119" s="602">
        <f t="shared" si="76"/>
        <v>0</v>
      </c>
      <c r="Y119" s="599">
        <f t="shared" si="51"/>
        <v>0</v>
      </c>
      <c r="Z119" s="602"/>
      <c r="AA119" s="602"/>
      <c r="AB119" s="602"/>
      <c r="AC119" s="602"/>
    </row>
    <row r="120" spans="1:29" ht="15">
      <c r="A120" s="622"/>
      <c r="B120" s="629"/>
      <c r="C120" s="364" t="s">
        <v>382</v>
      </c>
      <c r="D120" s="631" t="s">
        <v>1766</v>
      </c>
      <c r="E120" s="602">
        <f t="shared" si="74"/>
        <v>1390</v>
      </c>
      <c r="F120" s="602"/>
      <c r="G120" s="602">
        <f t="shared" si="71"/>
        <v>1390</v>
      </c>
      <c r="H120" s="602"/>
      <c r="I120" s="602"/>
      <c r="J120" s="602"/>
      <c r="K120" s="598"/>
      <c r="L120" s="599">
        <f t="shared" si="75"/>
        <v>695</v>
      </c>
      <c r="M120" s="602"/>
      <c r="N120" s="602"/>
      <c r="O120" s="602">
        <v>100</v>
      </c>
      <c r="P120" s="602">
        <v>115</v>
      </c>
      <c r="Q120" s="602"/>
      <c r="R120" s="602"/>
      <c r="S120" s="602">
        <v>130</v>
      </c>
      <c r="T120" s="602"/>
      <c r="U120" s="602">
        <v>215</v>
      </c>
      <c r="V120" s="602">
        <v>135</v>
      </c>
      <c r="W120" s="602"/>
      <c r="X120" s="602"/>
      <c r="Y120" s="599">
        <f t="shared" si="51"/>
        <v>0</v>
      </c>
      <c r="Z120" s="602"/>
      <c r="AA120" s="602"/>
      <c r="AB120" s="602"/>
      <c r="AC120" s="602"/>
    </row>
    <row r="121" spans="1:29" ht="15">
      <c r="A121" s="622"/>
      <c r="B121" s="629"/>
      <c r="C121" s="364" t="s">
        <v>383</v>
      </c>
      <c r="D121" s="631" t="s">
        <v>1767</v>
      </c>
      <c r="E121" s="602">
        <f t="shared" si="74"/>
        <v>52.599999999999994</v>
      </c>
      <c r="F121" s="602"/>
      <c r="G121" s="602">
        <f t="shared" si="71"/>
        <v>52.599999999999994</v>
      </c>
      <c r="H121" s="602"/>
      <c r="I121" s="602"/>
      <c r="J121" s="602"/>
      <c r="K121" s="598"/>
      <c r="L121" s="599">
        <f t="shared" si="75"/>
        <v>26.3</v>
      </c>
      <c r="M121" s="602"/>
      <c r="N121" s="602">
        <v>12</v>
      </c>
      <c r="O121" s="602"/>
      <c r="P121" s="602"/>
      <c r="Q121" s="602"/>
      <c r="R121" s="602"/>
      <c r="S121" s="602"/>
      <c r="T121" s="602">
        <v>4.3</v>
      </c>
      <c r="U121" s="602"/>
      <c r="V121" s="602"/>
      <c r="W121" s="602">
        <v>10</v>
      </c>
      <c r="X121" s="602"/>
      <c r="Y121" s="599">
        <f t="shared" si="51"/>
        <v>0</v>
      </c>
      <c r="Z121" s="602"/>
      <c r="AA121" s="602"/>
      <c r="AB121" s="602"/>
      <c r="AC121" s="602"/>
    </row>
    <row r="122" spans="1:29" ht="15">
      <c r="A122" s="622"/>
      <c r="B122" s="629" t="s">
        <v>900</v>
      </c>
      <c r="C122" s="632"/>
      <c r="D122" s="616" t="s">
        <v>901</v>
      </c>
      <c r="E122" s="602">
        <f t="shared" si="74"/>
        <v>1076</v>
      </c>
      <c r="F122" s="602"/>
      <c r="G122" s="602">
        <f t="shared" si="71"/>
        <v>1076</v>
      </c>
      <c r="H122" s="602"/>
      <c r="I122" s="602"/>
      <c r="J122" s="602"/>
      <c r="K122" s="598"/>
      <c r="L122" s="599">
        <f t="shared" si="75"/>
        <v>538</v>
      </c>
      <c r="M122" s="602">
        <f aca="true" t="shared" si="77" ref="M122:X122">M123+M124+M125</f>
        <v>260</v>
      </c>
      <c r="N122" s="602">
        <f t="shared" si="77"/>
        <v>0</v>
      </c>
      <c r="O122" s="602">
        <f t="shared" si="77"/>
        <v>0</v>
      </c>
      <c r="P122" s="602">
        <f t="shared" si="77"/>
        <v>0</v>
      </c>
      <c r="Q122" s="602">
        <f t="shared" si="77"/>
        <v>213</v>
      </c>
      <c r="R122" s="602">
        <f t="shared" si="77"/>
        <v>40</v>
      </c>
      <c r="S122" s="602">
        <f t="shared" si="77"/>
        <v>0</v>
      </c>
      <c r="T122" s="602">
        <f t="shared" si="77"/>
        <v>0</v>
      </c>
      <c r="U122" s="602">
        <f t="shared" si="77"/>
        <v>0</v>
      </c>
      <c r="V122" s="602">
        <f t="shared" si="77"/>
        <v>0</v>
      </c>
      <c r="W122" s="602">
        <f t="shared" si="77"/>
        <v>0</v>
      </c>
      <c r="X122" s="602">
        <f t="shared" si="77"/>
        <v>25</v>
      </c>
      <c r="Y122" s="599">
        <f t="shared" si="51"/>
        <v>0</v>
      </c>
      <c r="Z122" s="602"/>
      <c r="AA122" s="602"/>
      <c r="AB122" s="602"/>
      <c r="AC122" s="602"/>
    </row>
    <row r="123" spans="1:29" ht="15">
      <c r="A123" s="622"/>
      <c r="B123" s="629"/>
      <c r="C123" s="346" t="s">
        <v>384</v>
      </c>
      <c r="D123" s="631" t="s">
        <v>902</v>
      </c>
      <c r="E123" s="602">
        <f t="shared" si="74"/>
        <v>0</v>
      </c>
      <c r="F123" s="602"/>
      <c r="G123" s="602">
        <f t="shared" si="71"/>
        <v>0</v>
      </c>
      <c r="H123" s="602"/>
      <c r="I123" s="602"/>
      <c r="J123" s="602"/>
      <c r="K123" s="598"/>
      <c r="L123" s="599">
        <f t="shared" si="75"/>
        <v>0</v>
      </c>
      <c r="M123" s="602"/>
      <c r="N123" s="602"/>
      <c r="O123" s="602"/>
      <c r="P123" s="602"/>
      <c r="Q123" s="602"/>
      <c r="R123" s="602"/>
      <c r="S123" s="602"/>
      <c r="T123" s="602"/>
      <c r="U123" s="602"/>
      <c r="V123" s="602"/>
      <c r="W123" s="602"/>
      <c r="X123" s="602"/>
      <c r="Y123" s="599">
        <f t="shared" si="51"/>
        <v>0</v>
      </c>
      <c r="Z123" s="602"/>
      <c r="AA123" s="602"/>
      <c r="AB123" s="602"/>
      <c r="AC123" s="602"/>
    </row>
    <row r="124" spans="1:29" ht="15">
      <c r="A124" s="622"/>
      <c r="B124" s="629"/>
      <c r="C124" s="346" t="s">
        <v>385</v>
      </c>
      <c r="D124" s="631" t="s">
        <v>903</v>
      </c>
      <c r="E124" s="602">
        <f t="shared" si="74"/>
        <v>996</v>
      </c>
      <c r="F124" s="602"/>
      <c r="G124" s="602">
        <f t="shared" si="71"/>
        <v>996</v>
      </c>
      <c r="H124" s="602"/>
      <c r="I124" s="602"/>
      <c r="J124" s="602"/>
      <c r="K124" s="598"/>
      <c r="L124" s="599">
        <f t="shared" si="75"/>
        <v>498</v>
      </c>
      <c r="M124" s="602">
        <v>260</v>
      </c>
      <c r="N124" s="602"/>
      <c r="O124" s="602"/>
      <c r="P124" s="602"/>
      <c r="Q124" s="602">
        <v>213</v>
      </c>
      <c r="R124" s="602"/>
      <c r="S124" s="602"/>
      <c r="T124" s="602"/>
      <c r="U124" s="602"/>
      <c r="V124" s="602"/>
      <c r="W124" s="602"/>
      <c r="X124" s="602">
        <v>25</v>
      </c>
      <c r="Y124" s="599">
        <f t="shared" si="51"/>
        <v>0</v>
      </c>
      <c r="Z124" s="602"/>
      <c r="AA124" s="602"/>
      <c r="AB124" s="602"/>
      <c r="AC124" s="602"/>
    </row>
    <row r="125" spans="1:29" ht="15">
      <c r="A125" s="622"/>
      <c r="B125" s="629"/>
      <c r="C125" s="356" t="s">
        <v>386</v>
      </c>
      <c r="D125" s="631" t="s">
        <v>904</v>
      </c>
      <c r="E125" s="602">
        <f>SUM(K125:X125)</f>
        <v>80</v>
      </c>
      <c r="F125" s="602"/>
      <c r="G125" s="602">
        <f t="shared" si="71"/>
        <v>80</v>
      </c>
      <c r="H125" s="602"/>
      <c r="I125" s="602"/>
      <c r="J125" s="602"/>
      <c r="K125" s="598"/>
      <c r="L125" s="599">
        <f t="shared" si="75"/>
        <v>40</v>
      </c>
      <c r="M125" s="602"/>
      <c r="N125" s="602"/>
      <c r="O125" s="602"/>
      <c r="P125" s="602"/>
      <c r="Q125" s="602"/>
      <c r="R125" s="602">
        <v>40</v>
      </c>
      <c r="S125" s="602"/>
      <c r="T125" s="602"/>
      <c r="U125" s="602"/>
      <c r="V125" s="602"/>
      <c r="W125" s="602"/>
      <c r="X125" s="602"/>
      <c r="Y125" s="599">
        <f t="shared" si="51"/>
        <v>0</v>
      </c>
      <c r="Z125" s="602"/>
      <c r="AA125" s="602"/>
      <c r="AB125" s="602"/>
      <c r="AC125" s="602"/>
    </row>
    <row r="126" spans="1:29" ht="15">
      <c r="A126" s="622"/>
      <c r="B126" s="633" t="s">
        <v>1356</v>
      </c>
      <c r="C126" s="633"/>
      <c r="D126" s="616" t="s">
        <v>905</v>
      </c>
      <c r="E126" s="602"/>
      <c r="F126" s="602"/>
      <c r="G126" s="602">
        <f t="shared" si="71"/>
        <v>0</v>
      </c>
      <c r="H126" s="602"/>
      <c r="I126" s="602"/>
      <c r="J126" s="602"/>
      <c r="K126" s="598"/>
      <c r="L126" s="598"/>
      <c r="M126" s="601"/>
      <c r="N126" s="601"/>
      <c r="O126" s="601"/>
      <c r="P126" s="601"/>
      <c r="Q126" s="601"/>
      <c r="R126" s="601"/>
      <c r="S126" s="601"/>
      <c r="T126" s="601"/>
      <c r="U126" s="601"/>
      <c r="V126" s="601"/>
      <c r="W126" s="601"/>
      <c r="X126" s="601"/>
      <c r="Y126" s="599">
        <f t="shared" si="51"/>
        <v>0</v>
      </c>
      <c r="Z126" s="602"/>
      <c r="AA126" s="602"/>
      <c r="AB126" s="602"/>
      <c r="AC126" s="602"/>
    </row>
    <row r="127" spans="1:29" ht="20.25" customHeight="1">
      <c r="A127" s="622"/>
      <c r="B127" s="633" t="s">
        <v>906</v>
      </c>
      <c r="C127" s="634"/>
      <c r="D127" s="616" t="s">
        <v>907</v>
      </c>
      <c r="E127" s="602"/>
      <c r="F127" s="602"/>
      <c r="G127" s="602">
        <f t="shared" si="71"/>
        <v>0</v>
      </c>
      <c r="H127" s="602"/>
      <c r="I127" s="602"/>
      <c r="J127" s="602"/>
      <c r="K127" s="598"/>
      <c r="L127" s="598"/>
      <c r="M127" s="601"/>
      <c r="N127" s="601"/>
      <c r="O127" s="601"/>
      <c r="P127" s="601"/>
      <c r="Q127" s="601"/>
      <c r="R127" s="601"/>
      <c r="S127" s="601"/>
      <c r="T127" s="601"/>
      <c r="U127" s="601"/>
      <c r="V127" s="601"/>
      <c r="W127" s="601"/>
      <c r="X127" s="601"/>
      <c r="Y127" s="599">
        <f t="shared" si="51"/>
        <v>0</v>
      </c>
      <c r="Z127" s="602"/>
      <c r="AA127" s="602"/>
      <c r="AB127" s="602"/>
      <c r="AC127" s="602"/>
    </row>
    <row r="128" spans="1:29" ht="15">
      <c r="A128" s="622"/>
      <c r="B128" s="633"/>
      <c r="C128" s="346" t="s">
        <v>108</v>
      </c>
      <c r="D128" s="631" t="s">
        <v>908</v>
      </c>
      <c r="E128" s="602"/>
      <c r="F128" s="602"/>
      <c r="G128" s="602">
        <f t="shared" si="71"/>
        <v>0</v>
      </c>
      <c r="H128" s="602"/>
      <c r="I128" s="602"/>
      <c r="J128" s="602"/>
      <c r="K128" s="598"/>
      <c r="L128" s="598"/>
      <c r="M128" s="601"/>
      <c r="N128" s="601"/>
      <c r="O128" s="601"/>
      <c r="P128" s="601"/>
      <c r="Q128" s="601"/>
      <c r="R128" s="601"/>
      <c r="S128" s="601"/>
      <c r="T128" s="601"/>
      <c r="U128" s="601"/>
      <c r="V128" s="601"/>
      <c r="W128" s="601"/>
      <c r="X128" s="601"/>
      <c r="Y128" s="599">
        <f t="shared" si="51"/>
        <v>0</v>
      </c>
      <c r="Z128" s="602"/>
      <c r="AA128" s="602"/>
      <c r="AB128" s="602"/>
      <c r="AC128" s="602"/>
    </row>
    <row r="129" spans="1:29" ht="14.25">
      <c r="A129" s="622"/>
      <c r="B129" s="633" t="s">
        <v>909</v>
      </c>
      <c r="C129" s="633"/>
      <c r="D129" s="616" t="s">
        <v>910</v>
      </c>
      <c r="E129" s="602"/>
      <c r="F129" s="602"/>
      <c r="G129" s="602">
        <f t="shared" si="71"/>
        <v>0</v>
      </c>
      <c r="H129" s="602"/>
      <c r="I129" s="602"/>
      <c r="J129" s="602"/>
      <c r="K129" s="599"/>
      <c r="L129" s="599"/>
      <c r="M129" s="602"/>
      <c r="N129" s="602"/>
      <c r="O129" s="602"/>
      <c r="P129" s="602"/>
      <c r="Q129" s="602"/>
      <c r="R129" s="602"/>
      <c r="S129" s="602"/>
      <c r="T129" s="602"/>
      <c r="U129" s="602"/>
      <c r="V129" s="602"/>
      <c r="W129" s="602"/>
      <c r="X129" s="602"/>
      <c r="Y129" s="599">
        <f t="shared" si="51"/>
        <v>0</v>
      </c>
      <c r="Z129" s="602"/>
      <c r="AA129" s="602"/>
      <c r="AB129" s="602"/>
      <c r="AC129" s="602"/>
    </row>
    <row r="130" spans="1:29" ht="14.25">
      <c r="A130" s="622"/>
      <c r="B130" s="633"/>
      <c r="C130" s="364" t="s">
        <v>109</v>
      </c>
      <c r="D130" s="631" t="s">
        <v>911</v>
      </c>
      <c r="E130" s="602"/>
      <c r="F130" s="602"/>
      <c r="G130" s="602">
        <f t="shared" si="71"/>
        <v>0</v>
      </c>
      <c r="H130" s="602"/>
      <c r="I130" s="602"/>
      <c r="J130" s="602"/>
      <c r="K130" s="599"/>
      <c r="L130" s="599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599">
        <f t="shared" si="51"/>
        <v>0</v>
      </c>
      <c r="Z130" s="602"/>
      <c r="AA130" s="602"/>
      <c r="AB130" s="602"/>
      <c r="AC130" s="602"/>
    </row>
    <row r="131" spans="1:29" ht="14.25">
      <c r="A131" s="622"/>
      <c r="B131" s="633"/>
      <c r="C131" s="346" t="s">
        <v>110</v>
      </c>
      <c r="D131" s="631" t="s">
        <v>912</v>
      </c>
      <c r="E131" s="602"/>
      <c r="F131" s="602"/>
      <c r="G131" s="602">
        <f t="shared" si="71"/>
        <v>0</v>
      </c>
      <c r="H131" s="602"/>
      <c r="I131" s="602"/>
      <c r="J131" s="602"/>
      <c r="K131" s="599"/>
      <c r="L131" s="599"/>
      <c r="M131" s="602"/>
      <c r="N131" s="602"/>
      <c r="O131" s="602"/>
      <c r="P131" s="602"/>
      <c r="Q131" s="602"/>
      <c r="R131" s="602"/>
      <c r="S131" s="602"/>
      <c r="T131" s="602"/>
      <c r="U131" s="602"/>
      <c r="V131" s="602"/>
      <c r="W131" s="602"/>
      <c r="X131" s="602"/>
      <c r="Y131" s="599">
        <f t="shared" si="51"/>
        <v>0</v>
      </c>
      <c r="Z131" s="602"/>
      <c r="AA131" s="602"/>
      <c r="AB131" s="602"/>
      <c r="AC131" s="602"/>
    </row>
    <row r="132" spans="1:29" ht="14.25">
      <c r="A132" s="622"/>
      <c r="B132" s="615" t="s">
        <v>1357</v>
      </c>
      <c r="C132" s="615"/>
      <c r="D132" s="616" t="s">
        <v>913</v>
      </c>
      <c r="E132" s="602"/>
      <c r="F132" s="602"/>
      <c r="G132" s="602">
        <f t="shared" si="71"/>
        <v>0</v>
      </c>
      <c r="H132" s="602"/>
      <c r="I132" s="602"/>
      <c r="J132" s="602"/>
      <c r="K132" s="599"/>
      <c r="L132" s="599"/>
      <c r="M132" s="602"/>
      <c r="N132" s="602"/>
      <c r="O132" s="602"/>
      <c r="P132" s="602"/>
      <c r="Q132" s="602"/>
      <c r="R132" s="602"/>
      <c r="S132" s="602"/>
      <c r="T132" s="602"/>
      <c r="U132" s="602"/>
      <c r="V132" s="602"/>
      <c r="W132" s="602"/>
      <c r="X132" s="602"/>
      <c r="Y132" s="599">
        <f t="shared" si="51"/>
        <v>0</v>
      </c>
      <c r="Z132" s="602"/>
      <c r="AA132" s="602"/>
      <c r="AB132" s="602"/>
      <c r="AC132" s="602"/>
    </row>
    <row r="133" spans="1:29" ht="15.75">
      <c r="A133" s="396" t="s">
        <v>914</v>
      </c>
      <c r="B133" s="368"/>
      <c r="C133" s="635"/>
      <c r="D133" s="627" t="s">
        <v>915</v>
      </c>
      <c r="E133" s="599">
        <f>E139</f>
        <v>17350.5</v>
      </c>
      <c r="G133" s="602">
        <f t="shared" si="71"/>
        <v>17350.5</v>
      </c>
      <c r="H133" s="602"/>
      <c r="I133" s="602"/>
      <c r="J133" s="602"/>
      <c r="K133" s="599">
        <f>K139</f>
        <v>17350.5</v>
      </c>
      <c r="L133" s="599"/>
      <c r="M133" s="602"/>
      <c r="N133" s="602"/>
      <c r="O133" s="602"/>
      <c r="P133" s="602"/>
      <c r="Q133" s="602"/>
      <c r="R133" s="602"/>
      <c r="S133" s="602"/>
      <c r="T133" s="602"/>
      <c r="U133" s="602"/>
      <c r="V133" s="602"/>
      <c r="W133" s="602"/>
      <c r="X133" s="602"/>
      <c r="Y133" s="599">
        <f t="shared" si="51"/>
        <v>0</v>
      </c>
      <c r="Z133" s="602"/>
      <c r="AA133" s="602"/>
      <c r="AB133" s="602"/>
      <c r="AC133" s="602"/>
    </row>
    <row r="134" spans="1:29" ht="14.25">
      <c r="A134" s="612" t="s">
        <v>750</v>
      </c>
      <c r="B134" s="612"/>
      <c r="C134" s="612"/>
      <c r="D134" s="628"/>
      <c r="E134" s="602"/>
      <c r="F134" s="602"/>
      <c r="G134" s="602"/>
      <c r="H134" s="602"/>
      <c r="I134" s="602"/>
      <c r="J134" s="602"/>
      <c r="K134" s="599"/>
      <c r="L134" s="599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599">
        <f t="shared" si="51"/>
        <v>0</v>
      </c>
      <c r="Z134" s="602"/>
      <c r="AA134" s="602"/>
      <c r="AB134" s="602"/>
      <c r="AC134" s="602"/>
    </row>
    <row r="135" spans="1:29" ht="35.25" customHeight="1">
      <c r="A135" s="612"/>
      <c r="B135" s="633" t="s">
        <v>916</v>
      </c>
      <c r="C135" s="633"/>
      <c r="D135" s="628" t="s">
        <v>917</v>
      </c>
      <c r="E135" s="602"/>
      <c r="F135" s="602"/>
      <c r="G135" s="602"/>
      <c r="H135" s="602"/>
      <c r="I135" s="602"/>
      <c r="J135" s="602"/>
      <c r="K135" s="599"/>
      <c r="L135" s="599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599">
        <f t="shared" si="51"/>
        <v>0</v>
      </c>
      <c r="Z135" s="602"/>
      <c r="AA135" s="602"/>
      <c r="AB135" s="602"/>
      <c r="AC135" s="602"/>
    </row>
    <row r="136" spans="1:29" ht="14.25">
      <c r="A136" s="612"/>
      <c r="B136" s="612"/>
      <c r="C136" s="356" t="s">
        <v>1932</v>
      </c>
      <c r="D136" s="636" t="s">
        <v>918</v>
      </c>
      <c r="E136" s="602"/>
      <c r="F136" s="602"/>
      <c r="G136" s="602"/>
      <c r="H136" s="602"/>
      <c r="I136" s="602"/>
      <c r="J136" s="602"/>
      <c r="K136" s="599"/>
      <c r="L136" s="599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599">
        <f t="shared" si="51"/>
        <v>0</v>
      </c>
      <c r="Z136" s="602"/>
      <c r="AA136" s="602"/>
      <c r="AB136" s="602"/>
      <c r="AC136" s="602"/>
    </row>
    <row r="137" spans="1:29" ht="14.25">
      <c r="A137" s="612"/>
      <c r="B137" s="637" t="s">
        <v>1987</v>
      </c>
      <c r="C137" s="356"/>
      <c r="D137" s="628" t="s">
        <v>919</v>
      </c>
      <c r="E137" s="602"/>
      <c r="F137" s="602"/>
      <c r="G137" s="602"/>
      <c r="H137" s="602"/>
      <c r="I137" s="602"/>
      <c r="J137" s="602"/>
      <c r="K137" s="599"/>
      <c r="L137" s="599"/>
      <c r="M137" s="602"/>
      <c r="N137" s="602"/>
      <c r="O137" s="602"/>
      <c r="P137" s="602"/>
      <c r="Q137" s="602"/>
      <c r="R137" s="602"/>
      <c r="S137" s="602"/>
      <c r="T137" s="602"/>
      <c r="U137" s="602"/>
      <c r="V137" s="602"/>
      <c r="W137" s="602"/>
      <c r="X137" s="602"/>
      <c r="Y137" s="599">
        <f t="shared" si="51"/>
        <v>0</v>
      </c>
      <c r="Z137" s="602"/>
      <c r="AA137" s="602"/>
      <c r="AB137" s="602"/>
      <c r="AC137" s="602"/>
    </row>
    <row r="138" spans="1:29" ht="14.25">
      <c r="A138" s="622"/>
      <c r="B138" s="633" t="s">
        <v>920</v>
      </c>
      <c r="C138" s="633"/>
      <c r="D138" s="628" t="s">
        <v>921</v>
      </c>
      <c r="E138" s="602"/>
      <c r="F138" s="602"/>
      <c r="G138" s="602"/>
      <c r="H138" s="602"/>
      <c r="I138" s="602"/>
      <c r="J138" s="602"/>
      <c r="K138" s="599"/>
      <c r="L138" s="599"/>
      <c r="M138" s="602"/>
      <c r="N138" s="602"/>
      <c r="O138" s="602"/>
      <c r="P138" s="602"/>
      <c r="Q138" s="602"/>
      <c r="R138" s="602"/>
      <c r="S138" s="602"/>
      <c r="T138" s="602"/>
      <c r="U138" s="602"/>
      <c r="V138" s="602"/>
      <c r="W138" s="602"/>
      <c r="X138" s="602"/>
      <c r="Y138" s="599">
        <f aca="true" t="shared" si="78" ref="Y138:Y163">SUM(Z138:AC138)</f>
        <v>0</v>
      </c>
      <c r="Z138" s="602"/>
      <c r="AA138" s="602"/>
      <c r="AB138" s="602"/>
      <c r="AC138" s="602"/>
    </row>
    <row r="139" spans="1:29" ht="14.25">
      <c r="A139" s="622"/>
      <c r="B139" s="633"/>
      <c r="C139" s="356" t="s">
        <v>1276</v>
      </c>
      <c r="D139" s="636" t="s">
        <v>922</v>
      </c>
      <c r="E139" s="602">
        <f>K139</f>
        <v>17350.5</v>
      </c>
      <c r="F139" s="602"/>
      <c r="G139" s="602">
        <f>E139</f>
        <v>17350.5</v>
      </c>
      <c r="H139" s="602"/>
      <c r="I139" s="602"/>
      <c r="J139" s="602"/>
      <c r="K139" s="599">
        <v>17350.5</v>
      </c>
      <c r="L139" s="599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599">
        <f t="shared" si="78"/>
        <v>0</v>
      </c>
      <c r="Z139" s="602"/>
      <c r="AA139" s="602"/>
      <c r="AB139" s="602"/>
      <c r="AC139" s="602"/>
    </row>
    <row r="140" spans="1:29" ht="15.75">
      <c r="A140" s="396" t="s">
        <v>923</v>
      </c>
      <c r="B140" s="369"/>
      <c r="C140" s="614"/>
      <c r="D140" s="627" t="s">
        <v>924</v>
      </c>
      <c r="E140" s="602"/>
      <c r="F140" s="602"/>
      <c r="G140" s="602"/>
      <c r="H140" s="602"/>
      <c r="I140" s="602"/>
      <c r="J140" s="602"/>
      <c r="K140" s="599"/>
      <c r="L140" s="599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599">
        <f t="shared" si="78"/>
        <v>0</v>
      </c>
      <c r="Z140" s="602"/>
      <c r="AA140" s="602"/>
      <c r="AB140" s="602"/>
      <c r="AC140" s="602"/>
    </row>
    <row r="141" spans="1:29" ht="14.25">
      <c r="A141" s="612" t="s">
        <v>750</v>
      </c>
      <c r="B141" s="612"/>
      <c r="C141" s="612"/>
      <c r="D141" s="628"/>
      <c r="E141" s="602"/>
      <c r="F141" s="602"/>
      <c r="G141" s="602"/>
      <c r="H141" s="602"/>
      <c r="I141" s="602"/>
      <c r="J141" s="602"/>
      <c r="K141" s="599"/>
      <c r="L141" s="599"/>
      <c r="M141" s="602"/>
      <c r="N141" s="602"/>
      <c r="O141" s="602"/>
      <c r="P141" s="602"/>
      <c r="Q141" s="602"/>
      <c r="R141" s="602"/>
      <c r="S141" s="602"/>
      <c r="T141" s="602"/>
      <c r="U141" s="602"/>
      <c r="V141" s="602"/>
      <c r="W141" s="602"/>
      <c r="X141" s="602"/>
      <c r="Y141" s="599">
        <f t="shared" si="78"/>
        <v>0</v>
      </c>
      <c r="Z141" s="602"/>
      <c r="AA141" s="602"/>
      <c r="AB141" s="602"/>
      <c r="AC141" s="602"/>
    </row>
    <row r="142" spans="1:29" ht="14.25" customHeight="1">
      <c r="A142" s="356"/>
      <c r="B142" s="1092" t="s">
        <v>925</v>
      </c>
      <c r="C142" s="1092"/>
      <c r="D142" s="628" t="s">
        <v>926</v>
      </c>
      <c r="E142" s="602"/>
      <c r="F142" s="602"/>
      <c r="G142" s="602"/>
      <c r="H142" s="602"/>
      <c r="I142" s="602"/>
      <c r="J142" s="602"/>
      <c r="K142" s="599"/>
      <c r="L142" s="599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599">
        <f t="shared" si="78"/>
        <v>0</v>
      </c>
      <c r="Z142" s="602"/>
      <c r="AA142" s="602"/>
      <c r="AB142" s="602"/>
      <c r="AC142" s="602"/>
    </row>
    <row r="143" spans="1:29" s="6" customFormat="1" ht="14.25">
      <c r="A143" s="356"/>
      <c r="B143" s="633"/>
      <c r="C143" s="355" t="s">
        <v>1279</v>
      </c>
      <c r="D143" s="636" t="s">
        <v>927</v>
      </c>
      <c r="E143" s="653"/>
      <c r="F143" s="653"/>
      <c r="G143" s="653"/>
      <c r="H143" s="653"/>
      <c r="I143" s="653"/>
      <c r="J143" s="604"/>
      <c r="K143" s="603"/>
      <c r="L143" s="603"/>
      <c r="M143" s="604"/>
      <c r="N143" s="604"/>
      <c r="O143" s="604"/>
      <c r="P143" s="604"/>
      <c r="Q143" s="604"/>
      <c r="R143" s="604"/>
      <c r="S143" s="604"/>
      <c r="T143" s="604"/>
      <c r="U143" s="604"/>
      <c r="V143" s="604"/>
      <c r="W143" s="604"/>
      <c r="X143" s="604"/>
      <c r="Y143" s="599">
        <f t="shared" si="78"/>
        <v>0</v>
      </c>
      <c r="Z143" s="604"/>
      <c r="AA143" s="604"/>
      <c r="AB143" s="604"/>
      <c r="AC143" s="604"/>
    </row>
    <row r="144" spans="1:29" s="6" customFormat="1" ht="78" customHeight="1" hidden="1">
      <c r="A144" s="356"/>
      <c r="B144" s="633"/>
      <c r="C144" s="356" t="s">
        <v>1280</v>
      </c>
      <c r="D144" s="636" t="s">
        <v>928</v>
      </c>
      <c r="E144" s="653"/>
      <c r="F144" s="653"/>
      <c r="G144" s="653"/>
      <c r="H144" s="653"/>
      <c r="I144" s="653"/>
      <c r="J144" s="604"/>
      <c r="K144" s="603"/>
      <c r="L144" s="603"/>
      <c r="M144" s="604"/>
      <c r="N144" s="604"/>
      <c r="O144" s="604"/>
      <c r="P144" s="604"/>
      <c r="Q144" s="604"/>
      <c r="R144" s="604"/>
      <c r="S144" s="604"/>
      <c r="T144" s="604"/>
      <c r="U144" s="604"/>
      <c r="V144" s="604"/>
      <c r="W144" s="604"/>
      <c r="X144" s="604"/>
      <c r="Y144" s="599">
        <f t="shared" si="78"/>
        <v>0</v>
      </c>
      <c r="Z144" s="604"/>
      <c r="AA144" s="604"/>
      <c r="AB144" s="604"/>
      <c r="AC144" s="604"/>
    </row>
    <row r="145" spans="1:29" s="6" customFormat="1" ht="14.25">
      <c r="A145" s="356"/>
      <c r="B145" s="633"/>
      <c r="C145" s="355" t="s">
        <v>1281</v>
      </c>
      <c r="D145" s="636" t="s">
        <v>929</v>
      </c>
      <c r="E145" s="653"/>
      <c r="F145" s="653"/>
      <c r="G145" s="653"/>
      <c r="H145" s="653"/>
      <c r="I145" s="653"/>
      <c r="J145" s="604"/>
      <c r="K145" s="603"/>
      <c r="L145" s="603"/>
      <c r="M145" s="604"/>
      <c r="N145" s="604"/>
      <c r="O145" s="604"/>
      <c r="P145" s="604"/>
      <c r="Q145" s="604"/>
      <c r="R145" s="604"/>
      <c r="S145" s="604"/>
      <c r="T145" s="604"/>
      <c r="U145" s="604"/>
      <c r="V145" s="604"/>
      <c r="W145" s="604"/>
      <c r="X145" s="604"/>
      <c r="Y145" s="599">
        <f t="shared" si="78"/>
        <v>0</v>
      </c>
      <c r="Z145" s="604"/>
      <c r="AA145" s="604"/>
      <c r="AB145" s="604"/>
      <c r="AC145" s="604"/>
    </row>
    <row r="146" spans="1:29" ht="14.25">
      <c r="A146" s="356"/>
      <c r="B146" s="633"/>
      <c r="C146" s="355" t="s">
        <v>1282</v>
      </c>
      <c r="D146" s="636" t="s">
        <v>930</v>
      </c>
      <c r="E146" s="602"/>
      <c r="F146" s="602"/>
      <c r="G146" s="602"/>
      <c r="H146" s="602"/>
      <c r="I146" s="602"/>
      <c r="J146" s="602"/>
      <c r="K146" s="599"/>
      <c r="L146" s="599"/>
      <c r="M146" s="602"/>
      <c r="N146" s="602"/>
      <c r="O146" s="602"/>
      <c r="P146" s="602"/>
      <c r="Q146" s="602"/>
      <c r="R146" s="602"/>
      <c r="S146" s="602"/>
      <c r="T146" s="602"/>
      <c r="U146" s="602"/>
      <c r="V146" s="602"/>
      <c r="W146" s="602"/>
      <c r="X146" s="602"/>
      <c r="Y146" s="599">
        <f t="shared" si="78"/>
        <v>0</v>
      </c>
      <c r="Z146" s="602"/>
      <c r="AA146" s="602"/>
      <c r="AB146" s="602"/>
      <c r="AC146" s="602"/>
    </row>
    <row r="147" spans="1:29" s="6" customFormat="1" ht="14.25">
      <c r="A147" s="356"/>
      <c r="B147" s="633"/>
      <c r="C147" s="355" t="s">
        <v>1283</v>
      </c>
      <c r="D147" s="636" t="s">
        <v>931</v>
      </c>
      <c r="E147" s="654"/>
      <c r="F147" s="654"/>
      <c r="G147" s="654"/>
      <c r="H147" s="654"/>
      <c r="I147" s="654"/>
      <c r="J147" s="604"/>
      <c r="K147" s="603"/>
      <c r="L147" s="603"/>
      <c r="M147" s="604"/>
      <c r="N147" s="604"/>
      <c r="O147" s="604"/>
      <c r="P147" s="604"/>
      <c r="Q147" s="604"/>
      <c r="R147" s="604"/>
      <c r="S147" s="604"/>
      <c r="T147" s="604"/>
      <c r="U147" s="604"/>
      <c r="V147" s="604"/>
      <c r="W147" s="604"/>
      <c r="X147" s="604"/>
      <c r="Y147" s="599">
        <f t="shared" si="78"/>
        <v>0</v>
      </c>
      <c r="Z147" s="604"/>
      <c r="AA147" s="604"/>
      <c r="AB147" s="604"/>
      <c r="AC147" s="604"/>
    </row>
    <row r="148" spans="1:29" ht="14.25">
      <c r="A148" s="356"/>
      <c r="B148" s="633"/>
      <c r="C148" s="355" t="s">
        <v>932</v>
      </c>
      <c r="D148" s="636" t="s">
        <v>933</v>
      </c>
      <c r="E148" s="602"/>
      <c r="F148" s="602"/>
      <c r="G148" s="602"/>
      <c r="H148" s="602"/>
      <c r="I148" s="602"/>
      <c r="J148" s="602"/>
      <c r="K148" s="599"/>
      <c r="L148" s="599"/>
      <c r="M148" s="602"/>
      <c r="N148" s="602"/>
      <c r="O148" s="602"/>
      <c r="P148" s="602"/>
      <c r="Q148" s="602"/>
      <c r="R148" s="602"/>
      <c r="S148" s="602"/>
      <c r="T148" s="602"/>
      <c r="U148" s="602"/>
      <c r="V148" s="602"/>
      <c r="W148" s="602"/>
      <c r="X148" s="602"/>
      <c r="Y148" s="599">
        <f t="shared" si="78"/>
        <v>0</v>
      </c>
      <c r="Z148" s="602"/>
      <c r="AA148" s="602"/>
      <c r="AB148" s="602"/>
      <c r="AC148" s="602"/>
    </row>
    <row r="149" spans="1:29" ht="12" customHeight="1">
      <c r="A149" s="356"/>
      <c r="B149" s="633"/>
      <c r="C149" s="355" t="s">
        <v>934</v>
      </c>
      <c r="D149" s="636" t="s">
        <v>935</v>
      </c>
      <c r="E149" s="655"/>
      <c r="F149" s="655"/>
      <c r="G149" s="655"/>
      <c r="H149" s="655"/>
      <c r="I149" s="655"/>
      <c r="J149" s="602"/>
      <c r="K149" s="599"/>
      <c r="L149" s="599"/>
      <c r="M149" s="602"/>
      <c r="N149" s="602"/>
      <c r="O149" s="602"/>
      <c r="P149" s="602"/>
      <c r="Q149" s="602"/>
      <c r="R149" s="602"/>
      <c r="S149" s="602"/>
      <c r="T149" s="602"/>
      <c r="U149" s="602"/>
      <c r="V149" s="602"/>
      <c r="W149" s="602"/>
      <c r="X149" s="602"/>
      <c r="Y149" s="599">
        <f t="shared" si="78"/>
        <v>0</v>
      </c>
      <c r="Z149" s="602"/>
      <c r="AA149" s="602"/>
      <c r="AB149" s="602"/>
      <c r="AC149" s="602"/>
    </row>
    <row r="150" spans="1:29" ht="16.5" customHeight="1">
      <c r="A150" s="356"/>
      <c r="B150" s="633"/>
      <c r="C150" s="355" t="s">
        <v>936</v>
      </c>
      <c r="D150" s="636" t="s">
        <v>937</v>
      </c>
      <c r="E150" s="655"/>
      <c r="F150" s="655"/>
      <c r="G150" s="655"/>
      <c r="H150" s="655"/>
      <c r="I150" s="655"/>
      <c r="J150" s="602"/>
      <c r="K150" s="599"/>
      <c r="L150" s="599"/>
      <c r="M150" s="602"/>
      <c r="N150" s="602"/>
      <c r="O150" s="602"/>
      <c r="P150" s="602"/>
      <c r="Q150" s="602"/>
      <c r="R150" s="602"/>
      <c r="S150" s="602"/>
      <c r="T150" s="602"/>
      <c r="U150" s="602"/>
      <c r="V150" s="602"/>
      <c r="W150" s="602"/>
      <c r="X150" s="602"/>
      <c r="Y150" s="599">
        <f t="shared" si="78"/>
        <v>0</v>
      </c>
      <c r="Z150" s="602"/>
      <c r="AA150" s="602"/>
      <c r="AB150" s="602"/>
      <c r="AC150" s="602"/>
    </row>
    <row r="151" spans="1:29" ht="14.25">
      <c r="A151" s="356"/>
      <c r="B151" s="633"/>
      <c r="C151" s="355" t="s">
        <v>938</v>
      </c>
      <c r="D151" s="638" t="s">
        <v>939</v>
      </c>
      <c r="E151" s="602"/>
      <c r="F151" s="602"/>
      <c r="G151" s="602"/>
      <c r="H151" s="602"/>
      <c r="I151" s="602"/>
      <c r="J151" s="602"/>
      <c r="K151" s="599"/>
      <c r="L151" s="599"/>
      <c r="M151" s="602"/>
      <c r="N151" s="602"/>
      <c r="O151" s="602"/>
      <c r="P151" s="602"/>
      <c r="Q151" s="602"/>
      <c r="R151" s="602"/>
      <c r="S151" s="602"/>
      <c r="T151" s="602"/>
      <c r="U151" s="602"/>
      <c r="V151" s="602"/>
      <c r="W151" s="602"/>
      <c r="X151" s="602"/>
      <c r="Y151" s="599">
        <f t="shared" si="78"/>
        <v>0</v>
      </c>
      <c r="Z151" s="602"/>
      <c r="AA151" s="602"/>
      <c r="AB151" s="602"/>
      <c r="AC151" s="602"/>
    </row>
    <row r="152" spans="1:29" ht="14.25">
      <c r="A152" s="356"/>
      <c r="B152" s="633"/>
      <c r="C152" s="356" t="s">
        <v>425</v>
      </c>
      <c r="D152" s="636" t="s">
        <v>940</v>
      </c>
      <c r="E152" s="602"/>
      <c r="F152" s="602"/>
      <c r="G152" s="602"/>
      <c r="H152" s="602"/>
      <c r="I152" s="602"/>
      <c r="J152" s="602"/>
      <c r="K152" s="599"/>
      <c r="L152" s="599"/>
      <c r="M152" s="602"/>
      <c r="N152" s="602"/>
      <c r="O152" s="602"/>
      <c r="P152" s="602"/>
      <c r="Q152" s="602"/>
      <c r="R152" s="602"/>
      <c r="S152" s="602"/>
      <c r="T152" s="602"/>
      <c r="U152" s="602"/>
      <c r="V152" s="602"/>
      <c r="W152" s="602"/>
      <c r="X152" s="602"/>
      <c r="Y152" s="599">
        <f t="shared" si="78"/>
        <v>0</v>
      </c>
      <c r="Z152" s="602"/>
      <c r="AA152" s="602"/>
      <c r="AB152" s="602"/>
      <c r="AC152" s="602"/>
    </row>
    <row r="153" spans="1:29" ht="14.25">
      <c r="A153" s="356"/>
      <c r="B153" s="633" t="s">
        <v>941</v>
      </c>
      <c r="C153" s="615"/>
      <c r="D153" s="613" t="s">
        <v>942</v>
      </c>
      <c r="E153" s="602"/>
      <c r="F153" s="602"/>
      <c r="G153" s="602"/>
      <c r="H153" s="602"/>
      <c r="I153" s="602"/>
      <c r="J153" s="602"/>
      <c r="K153" s="599"/>
      <c r="L153" s="599"/>
      <c r="M153" s="602"/>
      <c r="N153" s="602"/>
      <c r="O153" s="602"/>
      <c r="P153" s="602"/>
      <c r="Q153" s="602"/>
      <c r="R153" s="602"/>
      <c r="S153" s="602"/>
      <c r="T153" s="602"/>
      <c r="U153" s="602"/>
      <c r="V153" s="602"/>
      <c r="W153" s="602"/>
      <c r="X153" s="602"/>
      <c r="Y153" s="599">
        <f t="shared" si="78"/>
        <v>0</v>
      </c>
      <c r="Z153" s="602"/>
      <c r="AA153" s="602"/>
      <c r="AB153" s="602"/>
      <c r="AC153" s="602"/>
    </row>
    <row r="154" spans="1:29" ht="14.25">
      <c r="A154" s="356"/>
      <c r="B154" s="633"/>
      <c r="C154" s="356" t="s">
        <v>435</v>
      </c>
      <c r="D154" s="639" t="s">
        <v>943</v>
      </c>
      <c r="E154" s="602"/>
      <c r="F154" s="602"/>
      <c r="G154" s="602"/>
      <c r="H154" s="602"/>
      <c r="I154" s="602"/>
      <c r="J154" s="602"/>
      <c r="K154" s="599"/>
      <c r="L154" s="599"/>
      <c r="M154" s="602"/>
      <c r="N154" s="602"/>
      <c r="O154" s="602"/>
      <c r="P154" s="602"/>
      <c r="Q154" s="602"/>
      <c r="R154" s="602"/>
      <c r="S154" s="602"/>
      <c r="T154" s="602"/>
      <c r="U154" s="602"/>
      <c r="V154" s="602"/>
      <c r="W154" s="602"/>
      <c r="X154" s="602"/>
      <c r="Y154" s="599">
        <f t="shared" si="78"/>
        <v>0</v>
      </c>
      <c r="Z154" s="602"/>
      <c r="AA154" s="602"/>
      <c r="AB154" s="602"/>
      <c r="AC154" s="602"/>
    </row>
    <row r="155" spans="1:29" ht="15">
      <c r="A155" s="356"/>
      <c r="B155" s="633" t="s">
        <v>271</v>
      </c>
      <c r="C155" s="614"/>
      <c r="D155" s="613" t="s">
        <v>944</v>
      </c>
      <c r="E155" s="602"/>
      <c r="F155" s="602"/>
      <c r="G155" s="602"/>
      <c r="H155" s="602"/>
      <c r="I155" s="602"/>
      <c r="J155" s="602"/>
      <c r="K155" s="599"/>
      <c r="L155" s="599"/>
      <c r="M155" s="602"/>
      <c r="N155" s="602"/>
      <c r="O155" s="602"/>
      <c r="P155" s="602"/>
      <c r="Q155" s="602"/>
      <c r="R155" s="602"/>
      <c r="S155" s="602"/>
      <c r="T155" s="602"/>
      <c r="U155" s="602"/>
      <c r="V155" s="602"/>
      <c r="W155" s="602"/>
      <c r="X155" s="602"/>
      <c r="Y155" s="599">
        <f t="shared" si="78"/>
        <v>0</v>
      </c>
      <c r="Z155" s="602"/>
      <c r="AA155" s="602"/>
      <c r="AB155" s="602"/>
      <c r="AC155" s="602"/>
    </row>
    <row r="156" spans="1:29" ht="15.75">
      <c r="A156" s="396" t="s">
        <v>945</v>
      </c>
      <c r="B156" s="640"/>
      <c r="C156" s="615"/>
      <c r="D156" s="627" t="s">
        <v>946</v>
      </c>
      <c r="E156" s="602"/>
      <c r="F156" s="602"/>
      <c r="G156" s="602"/>
      <c r="H156" s="602"/>
      <c r="I156" s="602"/>
      <c r="J156" s="602"/>
      <c r="K156" s="599"/>
      <c r="L156" s="599"/>
      <c r="M156" s="602"/>
      <c r="N156" s="602"/>
      <c r="O156" s="602"/>
      <c r="P156" s="602"/>
      <c r="Q156" s="602"/>
      <c r="R156" s="602"/>
      <c r="S156" s="602"/>
      <c r="T156" s="602"/>
      <c r="U156" s="602"/>
      <c r="V156" s="602"/>
      <c r="W156" s="602"/>
      <c r="X156" s="602"/>
      <c r="Y156" s="599">
        <f t="shared" si="78"/>
        <v>0</v>
      </c>
      <c r="Z156" s="602"/>
      <c r="AA156" s="602"/>
      <c r="AB156" s="602"/>
      <c r="AC156" s="602"/>
    </row>
    <row r="157" spans="1:29" ht="14.25">
      <c r="A157" s="612" t="s">
        <v>750</v>
      </c>
      <c r="B157" s="612"/>
      <c r="C157" s="612"/>
      <c r="D157" s="624"/>
      <c r="E157" s="602"/>
      <c r="F157" s="602"/>
      <c r="G157" s="602"/>
      <c r="H157" s="602"/>
      <c r="I157" s="602"/>
      <c r="J157" s="602"/>
      <c r="K157" s="599"/>
      <c r="L157" s="599"/>
      <c r="M157" s="602"/>
      <c r="N157" s="602"/>
      <c r="O157" s="602"/>
      <c r="P157" s="602"/>
      <c r="Q157" s="602"/>
      <c r="R157" s="602"/>
      <c r="S157" s="602"/>
      <c r="T157" s="602"/>
      <c r="U157" s="602"/>
      <c r="V157" s="602"/>
      <c r="W157" s="602"/>
      <c r="X157" s="602"/>
      <c r="Y157" s="599">
        <f t="shared" si="78"/>
        <v>0</v>
      </c>
      <c r="Z157" s="602"/>
      <c r="AA157" s="602"/>
      <c r="AB157" s="602"/>
      <c r="AC157" s="602"/>
    </row>
    <row r="158" spans="1:29" ht="14.25">
      <c r="A158" s="622"/>
      <c r="B158" s="633" t="s">
        <v>1679</v>
      </c>
      <c r="C158" s="633"/>
      <c r="D158" s="624" t="s">
        <v>947</v>
      </c>
      <c r="E158" s="602"/>
      <c r="F158" s="602"/>
      <c r="G158" s="602"/>
      <c r="H158" s="602"/>
      <c r="I158" s="602"/>
      <c r="J158" s="602"/>
      <c r="K158" s="599"/>
      <c r="L158" s="599"/>
      <c r="M158" s="602"/>
      <c r="N158" s="602"/>
      <c r="O158" s="602"/>
      <c r="P158" s="602"/>
      <c r="Q158" s="602"/>
      <c r="R158" s="602"/>
      <c r="S158" s="602"/>
      <c r="T158" s="602"/>
      <c r="U158" s="602"/>
      <c r="V158" s="602"/>
      <c r="W158" s="602"/>
      <c r="X158" s="602"/>
      <c r="Y158" s="599">
        <f t="shared" si="78"/>
        <v>0</v>
      </c>
      <c r="Z158" s="602"/>
      <c r="AA158" s="602"/>
      <c r="AB158" s="602"/>
      <c r="AC158" s="602"/>
    </row>
    <row r="159" spans="1:29" ht="14.25">
      <c r="A159" s="622"/>
      <c r="B159" s="615" t="s">
        <v>948</v>
      </c>
      <c r="C159" s="633"/>
      <c r="D159" s="624" t="s">
        <v>949</v>
      </c>
      <c r="E159" s="602"/>
      <c r="F159" s="602"/>
      <c r="G159" s="602"/>
      <c r="H159" s="602"/>
      <c r="I159" s="602"/>
      <c r="J159" s="602"/>
      <c r="K159" s="599"/>
      <c r="L159" s="599"/>
      <c r="M159" s="602"/>
      <c r="N159" s="602"/>
      <c r="O159" s="602"/>
      <c r="P159" s="602"/>
      <c r="Q159" s="602"/>
      <c r="R159" s="602"/>
      <c r="S159" s="602"/>
      <c r="T159" s="602"/>
      <c r="U159" s="602"/>
      <c r="V159" s="602"/>
      <c r="W159" s="602"/>
      <c r="X159" s="602"/>
      <c r="Y159" s="599">
        <f t="shared" si="78"/>
        <v>0</v>
      </c>
      <c r="Z159" s="602"/>
      <c r="AA159" s="602"/>
      <c r="AB159" s="602"/>
      <c r="AC159" s="602"/>
    </row>
    <row r="160" spans="1:29" ht="14.25">
      <c r="A160" s="622"/>
      <c r="B160" s="615"/>
      <c r="C160" s="633" t="s">
        <v>441</v>
      </c>
      <c r="D160" s="624" t="s">
        <v>950</v>
      </c>
      <c r="E160" s="602"/>
      <c r="F160" s="602"/>
      <c r="G160" s="602"/>
      <c r="H160" s="602"/>
      <c r="I160" s="602"/>
      <c r="J160" s="602"/>
      <c r="K160" s="599"/>
      <c r="L160" s="599"/>
      <c r="M160" s="602"/>
      <c r="N160" s="602"/>
      <c r="O160" s="602"/>
      <c r="P160" s="602"/>
      <c r="Q160" s="602"/>
      <c r="R160" s="602"/>
      <c r="S160" s="602"/>
      <c r="T160" s="602"/>
      <c r="U160" s="602"/>
      <c r="V160" s="602"/>
      <c r="W160" s="602"/>
      <c r="X160" s="602"/>
      <c r="Y160" s="599">
        <f t="shared" si="78"/>
        <v>0</v>
      </c>
      <c r="Z160" s="602"/>
      <c r="AA160" s="602"/>
      <c r="AB160" s="602"/>
      <c r="AC160" s="602"/>
    </row>
    <row r="161" spans="1:29" ht="14.25">
      <c r="A161" s="622"/>
      <c r="B161" s="615" t="s">
        <v>951</v>
      </c>
      <c r="C161" s="633"/>
      <c r="D161" s="624" t="s">
        <v>952</v>
      </c>
      <c r="E161" s="602"/>
      <c r="F161" s="602"/>
      <c r="G161" s="602"/>
      <c r="H161" s="602"/>
      <c r="I161" s="602"/>
      <c r="J161" s="602"/>
      <c r="K161" s="599"/>
      <c r="L161" s="599"/>
      <c r="M161" s="602"/>
      <c r="N161" s="602"/>
      <c r="O161" s="602"/>
      <c r="P161" s="602"/>
      <c r="Q161" s="602"/>
      <c r="R161" s="602"/>
      <c r="S161" s="602"/>
      <c r="T161" s="602"/>
      <c r="U161" s="602"/>
      <c r="V161" s="602"/>
      <c r="W161" s="602"/>
      <c r="X161" s="602"/>
      <c r="Y161" s="599">
        <f t="shared" si="78"/>
        <v>0</v>
      </c>
      <c r="Z161" s="602"/>
      <c r="AA161" s="602"/>
      <c r="AB161" s="602"/>
      <c r="AC161" s="602"/>
    </row>
    <row r="162" spans="1:29" ht="14.25">
      <c r="A162" s="622"/>
      <c r="B162" s="615" t="s">
        <v>953</v>
      </c>
      <c r="C162" s="633"/>
      <c r="D162" s="624" t="s">
        <v>954</v>
      </c>
      <c r="E162" s="602"/>
      <c r="F162" s="602"/>
      <c r="G162" s="602"/>
      <c r="H162" s="602"/>
      <c r="I162" s="602"/>
      <c r="J162" s="602"/>
      <c r="K162" s="599"/>
      <c r="L162" s="599"/>
      <c r="M162" s="602"/>
      <c r="N162" s="602"/>
      <c r="O162" s="602"/>
      <c r="P162" s="602"/>
      <c r="Q162" s="602"/>
      <c r="R162" s="602"/>
      <c r="S162" s="602"/>
      <c r="T162" s="602"/>
      <c r="U162" s="602"/>
      <c r="V162" s="602"/>
      <c r="W162" s="602"/>
      <c r="X162" s="602"/>
      <c r="Y162" s="599">
        <f t="shared" si="78"/>
        <v>0</v>
      </c>
      <c r="Z162" s="602"/>
      <c r="AA162" s="602"/>
      <c r="AB162" s="602"/>
      <c r="AC162" s="602"/>
    </row>
    <row r="163" spans="1:29" ht="14.25">
      <c r="A163" s="622"/>
      <c r="B163" s="615" t="s">
        <v>955</v>
      </c>
      <c r="C163" s="633"/>
      <c r="D163" s="624" t="s">
        <v>956</v>
      </c>
      <c r="E163" s="602"/>
      <c r="F163" s="602"/>
      <c r="G163" s="602"/>
      <c r="H163" s="602"/>
      <c r="I163" s="602"/>
      <c r="J163" s="602"/>
      <c r="K163" s="599"/>
      <c r="L163" s="599"/>
      <c r="M163" s="602"/>
      <c r="N163" s="602"/>
      <c r="O163" s="602"/>
      <c r="P163" s="602"/>
      <c r="Q163" s="602"/>
      <c r="R163" s="602"/>
      <c r="S163" s="602"/>
      <c r="T163" s="602"/>
      <c r="U163" s="602"/>
      <c r="V163" s="602"/>
      <c r="W163" s="602"/>
      <c r="X163" s="602"/>
      <c r="Y163" s="599">
        <f t="shared" si="78"/>
        <v>0</v>
      </c>
      <c r="Z163" s="602"/>
      <c r="AA163" s="602"/>
      <c r="AB163" s="602"/>
      <c r="AC163" s="602"/>
    </row>
    <row r="164" spans="1:29" ht="18.75">
      <c r="A164" s="1089" t="s">
        <v>957</v>
      </c>
      <c r="B164" s="1089"/>
      <c r="C164" s="1089"/>
      <c r="D164" s="641" t="s">
        <v>958</v>
      </c>
      <c r="E164" s="658">
        <f aca="true" t="shared" si="79" ref="E164:J164">E171</f>
        <v>1358.35</v>
      </c>
      <c r="F164" s="658">
        <f t="shared" si="79"/>
        <v>0</v>
      </c>
      <c r="G164" s="658">
        <f t="shared" si="79"/>
        <v>1358.35</v>
      </c>
      <c r="H164" s="658">
        <f t="shared" si="79"/>
        <v>0</v>
      </c>
      <c r="I164" s="658">
        <f t="shared" si="79"/>
        <v>0</v>
      </c>
      <c r="J164" s="658">
        <f t="shared" si="79"/>
        <v>0</v>
      </c>
      <c r="K164" s="659">
        <v>0</v>
      </c>
      <c r="L164" s="659">
        <v>0</v>
      </c>
      <c r="M164" s="659">
        <v>0</v>
      </c>
      <c r="N164" s="659">
        <v>0</v>
      </c>
      <c r="O164" s="659">
        <v>0</v>
      </c>
      <c r="P164" s="659">
        <v>0</v>
      </c>
      <c r="Q164" s="659">
        <v>0</v>
      </c>
      <c r="R164" s="659">
        <v>0</v>
      </c>
      <c r="S164" s="659">
        <v>0</v>
      </c>
      <c r="T164" s="659">
        <v>0</v>
      </c>
      <c r="U164" s="659">
        <v>0</v>
      </c>
      <c r="V164" s="659">
        <v>0</v>
      </c>
      <c r="W164" s="659">
        <v>0</v>
      </c>
      <c r="X164" s="659">
        <v>0</v>
      </c>
      <c r="Y164" s="658">
        <f>Y171</f>
        <v>1358.35</v>
      </c>
      <c r="Z164" s="658">
        <f>Z171</f>
        <v>743</v>
      </c>
      <c r="AA164" s="658">
        <f>AA171</f>
        <v>246.24</v>
      </c>
      <c r="AB164" s="658">
        <f>AB171</f>
        <v>19.11</v>
      </c>
      <c r="AC164" s="658">
        <f>AC171</f>
        <v>350</v>
      </c>
    </row>
    <row r="165" spans="1:29" ht="15.75">
      <c r="A165" s="396" t="s">
        <v>959</v>
      </c>
      <c r="B165" s="642"/>
      <c r="C165" s="614"/>
      <c r="D165" s="624" t="s">
        <v>960</v>
      </c>
      <c r="E165" s="599">
        <f aca="true" t="shared" si="80" ref="E165:J165">E171</f>
        <v>1358.35</v>
      </c>
      <c r="F165" s="599">
        <f t="shared" si="80"/>
        <v>0</v>
      </c>
      <c r="G165" s="599">
        <f t="shared" si="80"/>
        <v>1358.35</v>
      </c>
      <c r="H165" s="599">
        <f t="shared" si="80"/>
        <v>0</v>
      </c>
      <c r="I165" s="599">
        <f t="shared" si="80"/>
        <v>0</v>
      </c>
      <c r="J165" s="599">
        <f t="shared" si="80"/>
        <v>0</v>
      </c>
      <c r="K165" s="599"/>
      <c r="L165" s="599"/>
      <c r="M165" s="602"/>
      <c r="N165" s="602"/>
      <c r="O165" s="602"/>
      <c r="P165" s="602"/>
      <c r="Q165" s="602"/>
      <c r="R165" s="602"/>
      <c r="S165" s="602"/>
      <c r="T165" s="602"/>
      <c r="U165" s="602"/>
      <c r="V165" s="602"/>
      <c r="W165" s="602"/>
      <c r="X165" s="602"/>
      <c r="Y165" s="599">
        <f>Y171</f>
        <v>1358.35</v>
      </c>
      <c r="Z165" s="599">
        <f>Z171</f>
        <v>743</v>
      </c>
      <c r="AA165" s="599">
        <f>AA171</f>
        <v>246.24</v>
      </c>
      <c r="AB165" s="599">
        <f>AB171</f>
        <v>19.11</v>
      </c>
      <c r="AC165" s="599">
        <f>AC171</f>
        <v>350</v>
      </c>
    </row>
    <row r="166" spans="1:29" ht="14.25">
      <c r="A166" s="612" t="s">
        <v>750</v>
      </c>
      <c r="B166" s="612"/>
      <c r="C166" s="612"/>
      <c r="D166" s="624"/>
      <c r="E166" s="602"/>
      <c r="F166" s="602"/>
      <c r="G166" s="602"/>
      <c r="H166" s="602"/>
      <c r="I166" s="602"/>
      <c r="J166" s="602"/>
      <c r="K166" s="599"/>
      <c r="L166" s="599"/>
      <c r="M166" s="602"/>
      <c r="N166" s="602"/>
      <c r="O166" s="602"/>
      <c r="P166" s="602"/>
      <c r="Q166" s="602"/>
      <c r="R166" s="602"/>
      <c r="S166" s="602"/>
      <c r="T166" s="602"/>
      <c r="U166" s="602"/>
      <c r="V166" s="602"/>
      <c r="W166" s="602"/>
      <c r="X166" s="602"/>
      <c r="Y166" s="599">
        <f aca="true" t="shared" si="81" ref="Y166:Y171">SUM(Z166:AC166)</f>
        <v>0</v>
      </c>
      <c r="Z166" s="602"/>
      <c r="AA166" s="602"/>
      <c r="AB166" s="602"/>
      <c r="AC166" s="602"/>
    </row>
    <row r="167" spans="1:29" ht="15">
      <c r="A167" s="356"/>
      <c r="B167" s="633" t="s">
        <v>961</v>
      </c>
      <c r="C167" s="614"/>
      <c r="D167" s="624" t="s">
        <v>962</v>
      </c>
      <c r="E167" s="602"/>
      <c r="F167" s="602"/>
      <c r="G167" s="602"/>
      <c r="H167" s="602"/>
      <c r="I167" s="602"/>
      <c r="J167" s="602"/>
      <c r="K167" s="599"/>
      <c r="L167" s="599"/>
      <c r="M167" s="602"/>
      <c r="N167" s="602"/>
      <c r="O167" s="602"/>
      <c r="P167" s="602"/>
      <c r="Q167" s="602"/>
      <c r="R167" s="602"/>
      <c r="S167" s="602"/>
      <c r="T167" s="602"/>
      <c r="U167" s="602"/>
      <c r="V167" s="602"/>
      <c r="W167" s="602"/>
      <c r="X167" s="602"/>
      <c r="Y167" s="599">
        <f t="shared" si="81"/>
        <v>0</v>
      </c>
      <c r="Z167" s="602"/>
      <c r="AA167" s="602"/>
      <c r="AB167" s="602"/>
      <c r="AC167" s="602"/>
    </row>
    <row r="168" spans="1:29" ht="14.25">
      <c r="A168" s="356"/>
      <c r="B168" s="633"/>
      <c r="C168" s="356" t="s">
        <v>447</v>
      </c>
      <c r="D168" s="624" t="s">
        <v>963</v>
      </c>
      <c r="E168" s="602"/>
      <c r="F168" s="602"/>
      <c r="G168" s="602"/>
      <c r="H168" s="602"/>
      <c r="I168" s="602"/>
      <c r="J168" s="602"/>
      <c r="K168" s="599"/>
      <c r="L168" s="599"/>
      <c r="M168" s="602"/>
      <c r="N168" s="602"/>
      <c r="O168" s="602"/>
      <c r="P168" s="602"/>
      <c r="Q168" s="602"/>
      <c r="R168" s="602"/>
      <c r="S168" s="602"/>
      <c r="T168" s="602"/>
      <c r="U168" s="602"/>
      <c r="V168" s="602"/>
      <c r="W168" s="602"/>
      <c r="X168" s="602"/>
      <c r="Y168" s="599">
        <f t="shared" si="81"/>
        <v>0</v>
      </c>
      <c r="Z168" s="602"/>
      <c r="AA168" s="602"/>
      <c r="AB168" s="602"/>
      <c r="AC168" s="602"/>
    </row>
    <row r="169" spans="1:29" ht="14.25">
      <c r="A169" s="356"/>
      <c r="B169" s="633"/>
      <c r="C169" s="356" t="s">
        <v>448</v>
      </c>
      <c r="D169" s="624" t="s">
        <v>964</v>
      </c>
      <c r="E169" s="602"/>
      <c r="F169" s="602"/>
      <c r="G169" s="602"/>
      <c r="H169" s="602"/>
      <c r="I169" s="602"/>
      <c r="J169" s="602"/>
      <c r="K169" s="599"/>
      <c r="L169" s="599"/>
      <c r="M169" s="602"/>
      <c r="N169" s="602"/>
      <c r="O169" s="602"/>
      <c r="P169" s="602"/>
      <c r="Q169" s="602"/>
      <c r="R169" s="602"/>
      <c r="S169" s="602"/>
      <c r="T169" s="602"/>
      <c r="U169" s="602"/>
      <c r="V169" s="602"/>
      <c r="W169" s="602"/>
      <c r="X169" s="602"/>
      <c r="Y169" s="599">
        <f t="shared" si="81"/>
        <v>0</v>
      </c>
      <c r="Z169" s="602"/>
      <c r="AA169" s="602"/>
      <c r="AB169" s="602"/>
      <c r="AC169" s="602"/>
    </row>
    <row r="170" spans="1:29" ht="14.25">
      <c r="A170" s="356"/>
      <c r="B170" s="633" t="s">
        <v>965</v>
      </c>
      <c r="C170" s="354"/>
      <c r="D170" s="624" t="s">
        <v>966</v>
      </c>
      <c r="E170" s="602"/>
      <c r="F170" s="602"/>
      <c r="G170" s="602"/>
      <c r="H170" s="602"/>
      <c r="I170" s="602"/>
      <c r="J170" s="602"/>
      <c r="K170" s="599"/>
      <c r="L170" s="599"/>
      <c r="M170" s="602"/>
      <c r="N170" s="602"/>
      <c r="O170" s="602"/>
      <c r="P170" s="602"/>
      <c r="Q170" s="602"/>
      <c r="R170" s="602"/>
      <c r="S170" s="602"/>
      <c r="T170" s="602"/>
      <c r="U170" s="602"/>
      <c r="V170" s="602"/>
      <c r="W170" s="602"/>
      <c r="X170" s="602"/>
      <c r="Y170" s="599">
        <f t="shared" si="81"/>
        <v>0</v>
      </c>
      <c r="Z170" s="602"/>
      <c r="AA170" s="602"/>
      <c r="AB170" s="602"/>
      <c r="AC170" s="602"/>
    </row>
    <row r="171" spans="1:29" ht="15">
      <c r="A171" s="356"/>
      <c r="B171" s="633" t="s">
        <v>274</v>
      </c>
      <c r="C171" s="614"/>
      <c r="D171" s="624" t="s">
        <v>967</v>
      </c>
      <c r="E171" s="602">
        <f>Y171</f>
        <v>1358.35</v>
      </c>
      <c r="F171" s="602"/>
      <c r="G171" s="602">
        <f>E171</f>
        <v>1358.35</v>
      </c>
      <c r="H171" s="602"/>
      <c r="I171" s="602"/>
      <c r="J171" s="602"/>
      <c r="K171" s="599"/>
      <c r="L171" s="599"/>
      <c r="M171" s="602"/>
      <c r="N171" s="602"/>
      <c r="O171" s="602"/>
      <c r="P171" s="602"/>
      <c r="Q171" s="602"/>
      <c r="R171" s="602"/>
      <c r="S171" s="602"/>
      <c r="T171" s="602"/>
      <c r="U171" s="602"/>
      <c r="V171" s="602"/>
      <c r="W171" s="602"/>
      <c r="X171" s="602"/>
      <c r="Y171" s="599">
        <f t="shared" si="81"/>
        <v>1358.35</v>
      </c>
      <c r="Z171" s="602">
        <v>743</v>
      </c>
      <c r="AA171" s="602">
        <v>246.24</v>
      </c>
      <c r="AB171" s="602">
        <v>19.11</v>
      </c>
      <c r="AC171" s="602">
        <v>350</v>
      </c>
    </row>
    <row r="172" spans="1:29" ht="15">
      <c r="A172" s="643" t="s">
        <v>968</v>
      </c>
      <c r="B172" s="633"/>
      <c r="C172" s="614"/>
      <c r="D172" s="624" t="s">
        <v>969</v>
      </c>
      <c r="E172" s="602"/>
      <c r="F172" s="602"/>
      <c r="G172" s="602"/>
      <c r="H172" s="602"/>
      <c r="I172" s="602"/>
      <c r="J172" s="602"/>
      <c r="K172" s="599"/>
      <c r="L172" s="599"/>
      <c r="M172" s="602"/>
      <c r="N172" s="602"/>
      <c r="O172" s="602"/>
      <c r="P172" s="602"/>
      <c r="Q172" s="602"/>
      <c r="R172" s="602"/>
      <c r="S172" s="602"/>
      <c r="T172" s="602"/>
      <c r="U172" s="602"/>
      <c r="V172" s="602"/>
      <c r="W172" s="602"/>
      <c r="X172" s="602"/>
      <c r="Y172" s="599">
        <f aca="true" t="shared" si="82" ref="Y172:Y178">SUM(Z172:AC172)</f>
        <v>0</v>
      </c>
      <c r="Z172" s="602"/>
      <c r="AA172" s="602"/>
      <c r="AB172" s="602"/>
      <c r="AC172" s="602"/>
    </row>
    <row r="173" spans="1:29" ht="14.25">
      <c r="A173" s="612" t="s">
        <v>750</v>
      </c>
      <c r="B173" s="612"/>
      <c r="C173" s="612"/>
      <c r="D173" s="624"/>
      <c r="E173" s="602"/>
      <c r="F173" s="602"/>
      <c r="G173" s="602"/>
      <c r="H173" s="602"/>
      <c r="I173" s="602"/>
      <c r="J173" s="602"/>
      <c r="K173" s="599"/>
      <c r="L173" s="599"/>
      <c r="M173" s="602"/>
      <c r="N173" s="602"/>
      <c r="O173" s="602"/>
      <c r="P173" s="602"/>
      <c r="Q173" s="602"/>
      <c r="R173" s="602"/>
      <c r="S173" s="602"/>
      <c r="T173" s="602"/>
      <c r="U173" s="602"/>
      <c r="V173" s="602"/>
      <c r="W173" s="602"/>
      <c r="X173" s="602"/>
      <c r="Y173" s="599">
        <f t="shared" si="82"/>
        <v>0</v>
      </c>
      <c r="Z173" s="602"/>
      <c r="AA173" s="602"/>
      <c r="AB173" s="602"/>
      <c r="AC173" s="602"/>
    </row>
    <row r="174" spans="1:29" ht="15">
      <c r="A174" s="356"/>
      <c r="B174" s="633" t="s">
        <v>970</v>
      </c>
      <c r="C174" s="614"/>
      <c r="D174" s="624" t="s">
        <v>971</v>
      </c>
      <c r="E174" s="602"/>
      <c r="F174" s="602"/>
      <c r="G174" s="602"/>
      <c r="H174" s="602"/>
      <c r="I174" s="602"/>
      <c r="J174" s="602"/>
      <c r="K174" s="599"/>
      <c r="L174" s="599"/>
      <c r="M174" s="602"/>
      <c r="N174" s="602"/>
      <c r="O174" s="602"/>
      <c r="P174" s="602"/>
      <c r="Q174" s="602"/>
      <c r="R174" s="602"/>
      <c r="S174" s="602"/>
      <c r="T174" s="602"/>
      <c r="U174" s="602"/>
      <c r="V174" s="602"/>
      <c r="W174" s="602"/>
      <c r="X174" s="602"/>
      <c r="Y174" s="599">
        <f t="shared" si="82"/>
        <v>0</v>
      </c>
      <c r="Z174" s="602"/>
      <c r="AA174" s="602"/>
      <c r="AB174" s="602"/>
      <c r="AC174" s="602"/>
    </row>
    <row r="175" spans="1:29" ht="15">
      <c r="A175" s="356"/>
      <c r="B175" s="633" t="s">
        <v>972</v>
      </c>
      <c r="C175" s="614"/>
      <c r="D175" s="624" t="s">
        <v>973</v>
      </c>
      <c r="E175" s="602"/>
      <c r="F175" s="602"/>
      <c r="G175" s="602"/>
      <c r="H175" s="602"/>
      <c r="I175" s="602"/>
      <c r="J175" s="602"/>
      <c r="K175" s="599"/>
      <c r="L175" s="599"/>
      <c r="M175" s="602"/>
      <c r="N175" s="602"/>
      <c r="O175" s="602"/>
      <c r="P175" s="602"/>
      <c r="Q175" s="602"/>
      <c r="R175" s="602"/>
      <c r="S175" s="602"/>
      <c r="T175" s="602"/>
      <c r="U175" s="602"/>
      <c r="V175" s="602"/>
      <c r="W175" s="602"/>
      <c r="X175" s="602"/>
      <c r="Y175" s="599">
        <f t="shared" si="82"/>
        <v>0</v>
      </c>
      <c r="Z175" s="602"/>
      <c r="AA175" s="602"/>
      <c r="AB175" s="602"/>
      <c r="AC175" s="602"/>
    </row>
    <row r="176" spans="1:29" ht="15">
      <c r="A176" s="356"/>
      <c r="B176" s="633" t="s">
        <v>974</v>
      </c>
      <c r="C176" s="614"/>
      <c r="D176" s="624" t="s">
        <v>975</v>
      </c>
      <c r="E176" s="602"/>
      <c r="F176" s="602"/>
      <c r="G176" s="602"/>
      <c r="H176" s="602"/>
      <c r="I176" s="602"/>
      <c r="J176" s="602"/>
      <c r="K176" s="599"/>
      <c r="L176" s="599"/>
      <c r="M176" s="602"/>
      <c r="N176" s="602"/>
      <c r="O176" s="602"/>
      <c r="P176" s="602"/>
      <c r="Q176" s="602"/>
      <c r="R176" s="602"/>
      <c r="S176" s="602"/>
      <c r="T176" s="602"/>
      <c r="U176" s="602"/>
      <c r="V176" s="602"/>
      <c r="W176" s="602"/>
      <c r="X176" s="602"/>
      <c r="Y176" s="599">
        <f t="shared" si="82"/>
        <v>0</v>
      </c>
      <c r="Z176" s="602"/>
      <c r="AA176" s="602"/>
      <c r="AB176" s="602"/>
      <c r="AC176" s="602"/>
    </row>
    <row r="177" spans="1:29" ht="14.25">
      <c r="A177" s="356"/>
      <c r="B177" s="633"/>
      <c r="C177" s="642" t="s">
        <v>451</v>
      </c>
      <c r="D177" s="624" t="s">
        <v>976</v>
      </c>
      <c r="E177" s="602"/>
      <c r="F177" s="602"/>
      <c r="G177" s="602"/>
      <c r="H177" s="602"/>
      <c r="I177" s="602"/>
      <c r="J177" s="602"/>
      <c r="K177" s="599"/>
      <c r="L177" s="599"/>
      <c r="M177" s="602"/>
      <c r="N177" s="602"/>
      <c r="O177" s="602"/>
      <c r="P177" s="602"/>
      <c r="Q177" s="602"/>
      <c r="R177" s="602"/>
      <c r="S177" s="602"/>
      <c r="T177" s="602"/>
      <c r="U177" s="602"/>
      <c r="V177" s="602"/>
      <c r="W177" s="602"/>
      <c r="X177" s="602"/>
      <c r="Y177" s="599">
        <f t="shared" si="82"/>
        <v>0</v>
      </c>
      <c r="Z177" s="602"/>
      <c r="AA177" s="602"/>
      <c r="AB177" s="602"/>
      <c r="AC177" s="602"/>
    </row>
    <row r="178" spans="1:29" ht="14.25">
      <c r="A178" s="356"/>
      <c r="B178" s="633"/>
      <c r="C178" s="642" t="s">
        <v>452</v>
      </c>
      <c r="D178" s="624" t="s">
        <v>977</v>
      </c>
      <c r="E178" s="602"/>
      <c r="F178" s="602"/>
      <c r="G178" s="602"/>
      <c r="H178" s="602"/>
      <c r="I178" s="602"/>
      <c r="J178" s="602"/>
      <c r="K178" s="599"/>
      <c r="L178" s="599"/>
      <c r="M178" s="602"/>
      <c r="N178" s="602"/>
      <c r="O178" s="602"/>
      <c r="P178" s="602"/>
      <c r="Q178" s="602"/>
      <c r="R178" s="602"/>
      <c r="S178" s="602"/>
      <c r="T178" s="602"/>
      <c r="U178" s="602"/>
      <c r="V178" s="602"/>
      <c r="W178" s="602"/>
      <c r="X178" s="602"/>
      <c r="Y178" s="599">
        <f t="shared" si="82"/>
        <v>0</v>
      </c>
      <c r="Z178" s="602"/>
      <c r="AA178" s="602"/>
      <c r="AB178" s="602"/>
      <c r="AC178" s="602"/>
    </row>
    <row r="179" spans="1:29" ht="18.75">
      <c r="A179" s="1088" t="s">
        <v>978</v>
      </c>
      <c r="B179" s="1088"/>
      <c r="C179" s="1088"/>
      <c r="D179" s="641" t="s">
        <v>979</v>
      </c>
      <c r="E179" s="659">
        <v>0</v>
      </c>
      <c r="F179" s="659">
        <v>0</v>
      </c>
      <c r="G179" s="659">
        <v>0</v>
      </c>
      <c r="H179" s="659">
        <v>0</v>
      </c>
      <c r="I179" s="659">
        <v>0</v>
      </c>
      <c r="J179" s="659">
        <v>0</v>
      </c>
      <c r="K179" s="659">
        <v>0</v>
      </c>
      <c r="L179" s="659">
        <v>0</v>
      </c>
      <c r="M179" s="659">
        <v>0</v>
      </c>
      <c r="N179" s="659">
        <v>0</v>
      </c>
      <c r="O179" s="659">
        <v>0</v>
      </c>
      <c r="P179" s="659">
        <v>0</v>
      </c>
      <c r="Q179" s="659">
        <v>0</v>
      </c>
      <c r="R179" s="659">
        <v>0</v>
      </c>
      <c r="S179" s="659">
        <v>0</v>
      </c>
      <c r="T179" s="659">
        <v>0</v>
      </c>
      <c r="U179" s="659">
        <v>0</v>
      </c>
      <c r="V179" s="659">
        <v>0</v>
      </c>
      <c r="W179" s="659">
        <v>0</v>
      </c>
      <c r="X179" s="659">
        <v>0</v>
      </c>
      <c r="Y179" s="659">
        <v>0</v>
      </c>
      <c r="Z179" s="659">
        <v>0</v>
      </c>
      <c r="AA179" s="659">
        <v>0</v>
      </c>
      <c r="AB179" s="659">
        <v>0</v>
      </c>
      <c r="AC179" s="659">
        <v>0</v>
      </c>
    </row>
    <row r="180" spans="1:29" ht="15.75">
      <c r="A180" s="396" t="s">
        <v>980</v>
      </c>
      <c r="B180" s="642"/>
      <c r="C180" s="615"/>
      <c r="D180" s="624" t="s">
        <v>981</v>
      </c>
      <c r="E180" s="602"/>
      <c r="F180" s="602"/>
      <c r="G180" s="602"/>
      <c r="H180" s="602"/>
      <c r="I180" s="602"/>
      <c r="J180" s="602"/>
      <c r="K180" s="599"/>
      <c r="L180" s="599"/>
      <c r="M180" s="602"/>
      <c r="N180" s="602"/>
      <c r="O180" s="602"/>
      <c r="P180" s="602"/>
      <c r="Q180" s="602"/>
      <c r="R180" s="602"/>
      <c r="S180" s="602"/>
      <c r="T180" s="602"/>
      <c r="U180" s="602"/>
      <c r="V180" s="602"/>
      <c r="W180" s="602"/>
      <c r="X180" s="602"/>
      <c r="Y180" s="599">
        <f aca="true" t="shared" si="83" ref="Y180:Y197">SUM(Z180:AC180)</f>
        <v>0</v>
      </c>
      <c r="Z180" s="602"/>
      <c r="AA180" s="602"/>
      <c r="AB180" s="602"/>
      <c r="AC180" s="602"/>
    </row>
    <row r="181" spans="1:29" ht="14.25">
      <c r="A181" s="612" t="s">
        <v>750</v>
      </c>
      <c r="B181" s="612"/>
      <c r="C181" s="612"/>
      <c r="D181" s="624"/>
      <c r="E181" s="602"/>
      <c r="F181" s="602"/>
      <c r="G181" s="602"/>
      <c r="H181" s="602"/>
      <c r="I181" s="602"/>
      <c r="J181" s="602"/>
      <c r="K181" s="599"/>
      <c r="L181" s="599"/>
      <c r="M181" s="602"/>
      <c r="N181" s="602"/>
      <c r="O181" s="602"/>
      <c r="P181" s="602"/>
      <c r="Q181" s="602"/>
      <c r="R181" s="602"/>
      <c r="S181" s="602"/>
      <c r="T181" s="602"/>
      <c r="U181" s="602"/>
      <c r="V181" s="602"/>
      <c r="W181" s="602"/>
      <c r="X181" s="602"/>
      <c r="Y181" s="599">
        <f t="shared" si="83"/>
        <v>0</v>
      </c>
      <c r="Z181" s="602"/>
      <c r="AA181" s="602"/>
      <c r="AB181" s="602"/>
      <c r="AC181" s="602"/>
    </row>
    <row r="182" spans="1:29" ht="14.25">
      <c r="A182" s="356"/>
      <c r="B182" s="633" t="s">
        <v>982</v>
      </c>
      <c r="C182" s="615"/>
      <c r="D182" s="624" t="s">
        <v>983</v>
      </c>
      <c r="E182" s="602"/>
      <c r="F182" s="602"/>
      <c r="G182" s="602"/>
      <c r="H182" s="602"/>
      <c r="I182" s="602"/>
      <c r="J182" s="602"/>
      <c r="K182" s="599"/>
      <c r="L182" s="599"/>
      <c r="M182" s="602"/>
      <c r="N182" s="602"/>
      <c r="O182" s="602"/>
      <c r="P182" s="602"/>
      <c r="Q182" s="602"/>
      <c r="R182" s="602"/>
      <c r="S182" s="602"/>
      <c r="T182" s="602"/>
      <c r="U182" s="602"/>
      <c r="V182" s="602"/>
      <c r="W182" s="602"/>
      <c r="X182" s="602"/>
      <c r="Y182" s="599">
        <f t="shared" si="83"/>
        <v>0</v>
      </c>
      <c r="Z182" s="602"/>
      <c r="AA182" s="602"/>
      <c r="AB182" s="602"/>
      <c r="AC182" s="602"/>
    </row>
    <row r="183" spans="1:29" ht="14.25">
      <c r="A183" s="356"/>
      <c r="B183" s="642"/>
      <c r="C183" s="356" t="s">
        <v>1338</v>
      </c>
      <c r="D183" s="624" t="s">
        <v>984</v>
      </c>
      <c r="E183" s="602"/>
      <c r="F183" s="602"/>
      <c r="G183" s="602"/>
      <c r="H183" s="602"/>
      <c r="I183" s="602"/>
      <c r="J183" s="602"/>
      <c r="K183" s="599"/>
      <c r="L183" s="599"/>
      <c r="M183" s="602"/>
      <c r="N183" s="602"/>
      <c r="O183" s="602"/>
      <c r="P183" s="602"/>
      <c r="Q183" s="602"/>
      <c r="R183" s="602"/>
      <c r="S183" s="602"/>
      <c r="T183" s="602"/>
      <c r="U183" s="602"/>
      <c r="V183" s="602"/>
      <c r="W183" s="602"/>
      <c r="X183" s="602"/>
      <c r="Y183" s="599">
        <f t="shared" si="83"/>
        <v>0</v>
      </c>
      <c r="Z183" s="602"/>
      <c r="AA183" s="602"/>
      <c r="AB183" s="602"/>
      <c r="AC183" s="602"/>
    </row>
    <row r="184" spans="1:29" ht="15.75">
      <c r="A184" s="398" t="s">
        <v>985</v>
      </c>
      <c r="B184" s="644"/>
      <c r="C184" s="645"/>
      <c r="D184" s="624" t="s">
        <v>986</v>
      </c>
      <c r="E184" s="602"/>
      <c r="F184" s="602"/>
      <c r="G184" s="602"/>
      <c r="H184" s="602"/>
      <c r="I184" s="602"/>
      <c r="J184" s="602"/>
      <c r="K184" s="599"/>
      <c r="L184" s="599"/>
      <c r="M184" s="602"/>
      <c r="N184" s="602"/>
      <c r="O184" s="602"/>
      <c r="P184" s="602"/>
      <c r="Q184" s="602"/>
      <c r="R184" s="602"/>
      <c r="S184" s="602"/>
      <c r="T184" s="602"/>
      <c r="U184" s="602"/>
      <c r="V184" s="602"/>
      <c r="W184" s="602"/>
      <c r="X184" s="602"/>
      <c r="Y184" s="599">
        <f t="shared" si="83"/>
        <v>0</v>
      </c>
      <c r="Z184" s="602"/>
      <c r="AA184" s="602"/>
      <c r="AB184" s="602"/>
      <c r="AC184" s="602"/>
    </row>
    <row r="185" spans="1:29" ht="14.25">
      <c r="A185" s="612" t="s">
        <v>750</v>
      </c>
      <c r="B185" s="612"/>
      <c r="C185" s="612"/>
      <c r="D185" s="624"/>
      <c r="E185" s="602"/>
      <c r="F185" s="602"/>
      <c r="G185" s="602"/>
      <c r="H185" s="602"/>
      <c r="I185" s="602"/>
      <c r="J185" s="602"/>
      <c r="K185" s="599"/>
      <c r="L185" s="599"/>
      <c r="M185" s="602"/>
      <c r="N185" s="602"/>
      <c r="O185" s="602"/>
      <c r="P185" s="602"/>
      <c r="Q185" s="602"/>
      <c r="R185" s="602"/>
      <c r="S185" s="602"/>
      <c r="T185" s="602"/>
      <c r="U185" s="602"/>
      <c r="V185" s="602"/>
      <c r="W185" s="602"/>
      <c r="X185" s="602"/>
      <c r="Y185" s="599">
        <f t="shared" si="83"/>
        <v>0</v>
      </c>
      <c r="Z185" s="602"/>
      <c r="AA185" s="602"/>
      <c r="AB185" s="602"/>
      <c r="AC185" s="602"/>
    </row>
    <row r="186" spans="1:29" ht="14.25">
      <c r="A186" s="612"/>
      <c r="B186" s="612" t="s">
        <v>987</v>
      </c>
      <c r="C186" s="612"/>
      <c r="D186" s="624" t="s">
        <v>988</v>
      </c>
      <c r="E186" s="602"/>
      <c r="F186" s="602"/>
      <c r="G186" s="602"/>
      <c r="H186" s="602"/>
      <c r="I186" s="602"/>
      <c r="J186" s="602"/>
      <c r="K186" s="599"/>
      <c r="L186" s="599"/>
      <c r="M186" s="602"/>
      <c r="N186" s="602"/>
      <c r="O186" s="602"/>
      <c r="P186" s="602"/>
      <c r="Q186" s="602"/>
      <c r="R186" s="602"/>
      <c r="S186" s="602"/>
      <c r="T186" s="602"/>
      <c r="U186" s="602"/>
      <c r="V186" s="602"/>
      <c r="W186" s="602"/>
      <c r="X186" s="602"/>
      <c r="Y186" s="599">
        <f t="shared" si="83"/>
        <v>0</v>
      </c>
      <c r="Z186" s="602"/>
      <c r="AA186" s="602"/>
      <c r="AB186" s="602"/>
      <c r="AC186" s="602"/>
    </row>
    <row r="187" spans="1:29" ht="14.25">
      <c r="A187" s="612"/>
      <c r="B187" s="612"/>
      <c r="C187" s="637" t="s">
        <v>718</v>
      </c>
      <c r="D187" s="624" t="s">
        <v>989</v>
      </c>
      <c r="E187" s="602"/>
      <c r="F187" s="602"/>
      <c r="G187" s="602"/>
      <c r="H187" s="602"/>
      <c r="I187" s="602"/>
      <c r="J187" s="602"/>
      <c r="K187" s="599"/>
      <c r="L187" s="599"/>
      <c r="M187" s="602"/>
      <c r="N187" s="602"/>
      <c r="O187" s="602"/>
      <c r="P187" s="602"/>
      <c r="Q187" s="602"/>
      <c r="R187" s="602"/>
      <c r="S187" s="602"/>
      <c r="T187" s="602"/>
      <c r="U187" s="602"/>
      <c r="V187" s="602"/>
      <c r="W187" s="602"/>
      <c r="X187" s="602"/>
      <c r="Y187" s="599">
        <f t="shared" si="83"/>
        <v>0</v>
      </c>
      <c r="Z187" s="602"/>
      <c r="AA187" s="602"/>
      <c r="AB187" s="602"/>
      <c r="AC187" s="602"/>
    </row>
    <row r="188" spans="1:29" ht="14.25">
      <c r="A188" s="356"/>
      <c r="B188" s="615"/>
      <c r="C188" s="615" t="s">
        <v>1342</v>
      </c>
      <c r="D188" s="624" t="s">
        <v>990</v>
      </c>
      <c r="E188" s="602"/>
      <c r="F188" s="602"/>
      <c r="G188" s="602"/>
      <c r="H188" s="602"/>
      <c r="I188" s="602"/>
      <c r="J188" s="602"/>
      <c r="K188" s="599"/>
      <c r="L188" s="599"/>
      <c r="M188" s="602"/>
      <c r="N188" s="602"/>
      <c r="O188" s="602"/>
      <c r="P188" s="602"/>
      <c r="Q188" s="602"/>
      <c r="R188" s="602"/>
      <c r="S188" s="602"/>
      <c r="T188" s="602"/>
      <c r="U188" s="602"/>
      <c r="V188" s="602"/>
      <c r="W188" s="602"/>
      <c r="X188" s="602"/>
      <c r="Y188" s="599">
        <f t="shared" si="83"/>
        <v>0</v>
      </c>
      <c r="Z188" s="602"/>
      <c r="AA188" s="602"/>
      <c r="AB188" s="602"/>
      <c r="AC188" s="602"/>
    </row>
    <row r="189" spans="1:29" ht="15.75">
      <c r="A189" s="396" t="s">
        <v>991</v>
      </c>
      <c r="B189" s="644"/>
      <c r="C189" s="645"/>
      <c r="D189" s="624" t="s">
        <v>992</v>
      </c>
      <c r="E189" s="602"/>
      <c r="F189" s="602"/>
      <c r="G189" s="602"/>
      <c r="H189" s="602"/>
      <c r="I189" s="602"/>
      <c r="J189" s="602"/>
      <c r="K189" s="599"/>
      <c r="L189" s="599"/>
      <c r="M189" s="602"/>
      <c r="N189" s="602"/>
      <c r="O189" s="602"/>
      <c r="P189" s="602"/>
      <c r="Q189" s="602"/>
      <c r="R189" s="602"/>
      <c r="S189" s="602"/>
      <c r="T189" s="602"/>
      <c r="U189" s="602"/>
      <c r="V189" s="602"/>
      <c r="W189" s="602"/>
      <c r="X189" s="602"/>
      <c r="Y189" s="599">
        <f t="shared" si="83"/>
        <v>0</v>
      </c>
      <c r="Z189" s="602"/>
      <c r="AA189" s="602"/>
      <c r="AB189" s="602"/>
      <c r="AC189" s="602"/>
    </row>
    <row r="190" spans="1:29" ht="14.25">
      <c r="A190" s="612" t="s">
        <v>750</v>
      </c>
      <c r="B190" s="612"/>
      <c r="C190" s="612"/>
      <c r="D190" s="624"/>
      <c r="E190" s="602"/>
      <c r="F190" s="602"/>
      <c r="G190" s="602"/>
      <c r="H190" s="602"/>
      <c r="I190" s="602"/>
      <c r="J190" s="602"/>
      <c r="K190" s="599"/>
      <c r="L190" s="599"/>
      <c r="M190" s="602"/>
      <c r="N190" s="602"/>
      <c r="O190" s="602"/>
      <c r="P190" s="602"/>
      <c r="Q190" s="602"/>
      <c r="R190" s="602"/>
      <c r="S190" s="602"/>
      <c r="T190" s="602"/>
      <c r="U190" s="602"/>
      <c r="V190" s="602"/>
      <c r="W190" s="602"/>
      <c r="X190" s="602"/>
      <c r="Y190" s="599">
        <f t="shared" si="83"/>
        <v>0</v>
      </c>
      <c r="Z190" s="602"/>
      <c r="AA190" s="602"/>
      <c r="AB190" s="602"/>
      <c r="AC190" s="602"/>
    </row>
    <row r="191" spans="1:29" ht="14.25">
      <c r="A191" s="646"/>
      <c r="B191" s="633" t="s">
        <v>1326</v>
      </c>
      <c r="C191" s="647"/>
      <c r="D191" s="624" t="s">
        <v>993</v>
      </c>
      <c r="E191" s="602"/>
      <c r="F191" s="602"/>
      <c r="G191" s="602"/>
      <c r="H191" s="602"/>
      <c r="I191" s="602"/>
      <c r="J191" s="602"/>
      <c r="K191" s="599"/>
      <c r="L191" s="599"/>
      <c r="M191" s="602"/>
      <c r="N191" s="602"/>
      <c r="O191" s="602"/>
      <c r="P191" s="602"/>
      <c r="Q191" s="602"/>
      <c r="R191" s="602"/>
      <c r="S191" s="602"/>
      <c r="T191" s="602"/>
      <c r="U191" s="602"/>
      <c r="V191" s="602"/>
      <c r="W191" s="602"/>
      <c r="X191" s="602"/>
      <c r="Y191" s="599">
        <f t="shared" si="83"/>
        <v>0</v>
      </c>
      <c r="Z191" s="602"/>
      <c r="AA191" s="602"/>
      <c r="AB191" s="602"/>
      <c r="AC191" s="602"/>
    </row>
    <row r="192" spans="1:29" ht="15.75">
      <c r="A192" s="396" t="s">
        <v>994</v>
      </c>
      <c r="B192" s="644"/>
      <c r="C192" s="615"/>
      <c r="D192" s="624" t="s">
        <v>995</v>
      </c>
      <c r="E192" s="602"/>
      <c r="F192" s="602"/>
      <c r="G192" s="602"/>
      <c r="H192" s="602"/>
      <c r="I192" s="602"/>
      <c r="J192" s="602"/>
      <c r="K192" s="599"/>
      <c r="L192" s="599"/>
      <c r="M192" s="602"/>
      <c r="N192" s="602"/>
      <c r="O192" s="602"/>
      <c r="P192" s="602"/>
      <c r="Q192" s="602"/>
      <c r="R192" s="602"/>
      <c r="S192" s="602"/>
      <c r="T192" s="602"/>
      <c r="U192" s="602"/>
      <c r="V192" s="602"/>
      <c r="W192" s="602"/>
      <c r="X192" s="602"/>
      <c r="Y192" s="599">
        <f t="shared" si="83"/>
        <v>0</v>
      </c>
      <c r="Z192" s="602"/>
      <c r="AA192" s="602"/>
      <c r="AB192" s="602"/>
      <c r="AC192" s="602"/>
    </row>
    <row r="193" spans="1:29" ht="14.25">
      <c r="A193" s="612" t="s">
        <v>750</v>
      </c>
      <c r="B193" s="612"/>
      <c r="C193" s="612"/>
      <c r="D193" s="624"/>
      <c r="E193" s="602"/>
      <c r="F193" s="602"/>
      <c r="G193" s="602"/>
      <c r="H193" s="602"/>
      <c r="I193" s="602"/>
      <c r="J193" s="602"/>
      <c r="K193" s="599"/>
      <c r="L193" s="599"/>
      <c r="M193" s="602"/>
      <c r="N193" s="602"/>
      <c r="O193" s="602"/>
      <c r="P193" s="602"/>
      <c r="Q193" s="602"/>
      <c r="R193" s="602"/>
      <c r="S193" s="602"/>
      <c r="T193" s="602"/>
      <c r="U193" s="602"/>
      <c r="V193" s="602"/>
      <c r="W193" s="602"/>
      <c r="X193" s="602"/>
      <c r="Y193" s="599">
        <f t="shared" si="83"/>
        <v>0</v>
      </c>
      <c r="Z193" s="602"/>
      <c r="AA193" s="602"/>
      <c r="AB193" s="602"/>
      <c r="AC193" s="602"/>
    </row>
    <row r="194" spans="1:29" ht="15">
      <c r="A194" s="614"/>
      <c r="B194" s="615" t="s">
        <v>278</v>
      </c>
      <c r="C194" s="356"/>
      <c r="D194" s="624" t="s">
        <v>996</v>
      </c>
      <c r="E194" s="602"/>
      <c r="F194" s="602"/>
      <c r="G194" s="602"/>
      <c r="H194" s="602"/>
      <c r="I194" s="602"/>
      <c r="J194" s="602"/>
      <c r="K194" s="599"/>
      <c r="L194" s="599"/>
      <c r="M194" s="602"/>
      <c r="N194" s="602"/>
      <c r="O194" s="602"/>
      <c r="P194" s="602"/>
      <c r="Q194" s="602"/>
      <c r="R194" s="602"/>
      <c r="S194" s="602"/>
      <c r="T194" s="602"/>
      <c r="U194" s="602"/>
      <c r="V194" s="602"/>
      <c r="W194" s="602"/>
      <c r="X194" s="602"/>
      <c r="Y194" s="599">
        <f t="shared" si="83"/>
        <v>0</v>
      </c>
      <c r="Z194" s="602"/>
      <c r="AA194" s="602"/>
      <c r="AB194" s="602"/>
      <c r="AC194" s="602"/>
    </row>
    <row r="195" spans="1:29" ht="14.25">
      <c r="A195" s="376" t="s">
        <v>1653</v>
      </c>
      <c r="B195" s="376"/>
      <c r="C195" s="376"/>
      <c r="D195" s="624" t="s">
        <v>1738</v>
      </c>
      <c r="E195" s="602"/>
      <c r="F195" s="602"/>
      <c r="G195" s="602"/>
      <c r="H195" s="602"/>
      <c r="I195" s="602"/>
      <c r="J195" s="602"/>
      <c r="K195" s="599"/>
      <c r="L195" s="599"/>
      <c r="M195" s="602"/>
      <c r="N195" s="602"/>
      <c r="O195" s="602"/>
      <c r="P195" s="602"/>
      <c r="Q195" s="602"/>
      <c r="R195" s="602"/>
      <c r="S195" s="602"/>
      <c r="T195" s="602"/>
      <c r="U195" s="602"/>
      <c r="V195" s="602"/>
      <c r="W195" s="602"/>
      <c r="X195" s="602"/>
      <c r="Y195" s="599">
        <f t="shared" si="83"/>
        <v>0</v>
      </c>
      <c r="Z195" s="602"/>
      <c r="AA195" s="602"/>
      <c r="AB195" s="602"/>
      <c r="AC195" s="602"/>
    </row>
    <row r="196" spans="1:29" ht="14.25">
      <c r="A196" s="342" t="s">
        <v>997</v>
      </c>
      <c r="B196" s="342"/>
      <c r="C196" s="342"/>
      <c r="D196" s="624" t="s">
        <v>645</v>
      </c>
      <c r="E196" s="602"/>
      <c r="F196" s="602"/>
      <c r="G196" s="602"/>
      <c r="H196" s="602"/>
      <c r="I196" s="602"/>
      <c r="J196" s="602"/>
      <c r="K196" s="599"/>
      <c r="L196" s="599"/>
      <c r="M196" s="602"/>
      <c r="N196" s="602"/>
      <c r="O196" s="602"/>
      <c r="P196" s="602"/>
      <c r="Q196" s="602"/>
      <c r="R196" s="602"/>
      <c r="S196" s="602"/>
      <c r="T196" s="602"/>
      <c r="U196" s="602"/>
      <c r="V196" s="602"/>
      <c r="W196" s="602"/>
      <c r="X196" s="602"/>
      <c r="Y196" s="599">
        <f t="shared" si="83"/>
        <v>0</v>
      </c>
      <c r="Z196" s="602"/>
      <c r="AA196" s="602"/>
      <c r="AB196" s="602"/>
      <c r="AC196" s="602"/>
    </row>
    <row r="197" spans="1:29" ht="14.25">
      <c r="A197" s="605" t="s">
        <v>998</v>
      </c>
      <c r="B197" s="605"/>
      <c r="C197" s="605"/>
      <c r="D197" s="624" t="s">
        <v>93</v>
      </c>
      <c r="E197" s="602"/>
      <c r="F197" s="602"/>
      <c r="G197" s="602"/>
      <c r="H197" s="602"/>
      <c r="I197" s="602"/>
      <c r="J197" s="602"/>
      <c r="K197" s="599"/>
      <c r="L197" s="599"/>
      <c r="M197" s="602"/>
      <c r="N197" s="602"/>
      <c r="O197" s="602"/>
      <c r="P197" s="602"/>
      <c r="Q197" s="602"/>
      <c r="R197" s="602"/>
      <c r="S197" s="602"/>
      <c r="T197" s="602"/>
      <c r="U197" s="602"/>
      <c r="V197" s="602"/>
      <c r="W197" s="602"/>
      <c r="X197" s="602"/>
      <c r="Y197" s="599">
        <f t="shared" si="83"/>
        <v>0</v>
      </c>
      <c r="Z197" s="602"/>
      <c r="AA197" s="602"/>
      <c r="AB197" s="602"/>
      <c r="AC197" s="602"/>
    </row>
    <row r="198" spans="1:29" ht="18">
      <c r="A198" s="656" t="s">
        <v>1000</v>
      </c>
      <c r="B198" s="651"/>
      <c r="C198" s="651"/>
      <c r="D198" s="652" t="s">
        <v>1001</v>
      </c>
      <c r="E198" s="606">
        <f>SUM(K198:Y198)</f>
        <v>1123.4099999999999</v>
      </c>
      <c r="F198" s="606"/>
      <c r="G198" s="606">
        <f>E198</f>
        <v>1123.4099999999999</v>
      </c>
      <c r="H198" s="606">
        <f aca="true" t="shared" si="84" ref="H198:X198">H258</f>
        <v>0</v>
      </c>
      <c r="I198" s="606">
        <f t="shared" si="84"/>
        <v>0</v>
      </c>
      <c r="J198" s="606">
        <f t="shared" si="84"/>
        <v>0</v>
      </c>
      <c r="K198" s="606">
        <f>K210</f>
        <v>973.41</v>
      </c>
      <c r="L198" s="606">
        <f t="shared" si="84"/>
        <v>0</v>
      </c>
      <c r="M198" s="606">
        <f t="shared" si="84"/>
        <v>0</v>
      </c>
      <c r="N198" s="606">
        <f t="shared" si="84"/>
        <v>0</v>
      </c>
      <c r="O198" s="606">
        <f t="shared" si="84"/>
        <v>0</v>
      </c>
      <c r="P198" s="606">
        <f t="shared" si="84"/>
        <v>0</v>
      </c>
      <c r="Q198" s="606">
        <f t="shared" si="84"/>
        <v>0</v>
      </c>
      <c r="R198" s="606">
        <f t="shared" si="84"/>
        <v>0</v>
      </c>
      <c r="S198" s="606">
        <f t="shared" si="84"/>
        <v>0</v>
      </c>
      <c r="T198" s="606">
        <f t="shared" si="84"/>
        <v>0</v>
      </c>
      <c r="U198" s="606">
        <f t="shared" si="84"/>
        <v>0</v>
      </c>
      <c r="V198" s="606">
        <f t="shared" si="84"/>
        <v>0</v>
      </c>
      <c r="W198" s="606">
        <f t="shared" si="84"/>
        <v>0</v>
      </c>
      <c r="X198" s="606">
        <f t="shared" si="84"/>
        <v>0</v>
      </c>
      <c r="Y198" s="606">
        <f>Y258</f>
        <v>150</v>
      </c>
      <c r="Z198" s="606">
        <f>Z258</f>
        <v>150</v>
      </c>
      <c r="AA198" s="606">
        <f>AA258</f>
        <v>0</v>
      </c>
      <c r="AB198" s="606">
        <f>AB258</f>
        <v>0</v>
      </c>
      <c r="AC198" s="606">
        <f>AC258</f>
        <v>0</v>
      </c>
    </row>
    <row r="199" spans="1:29" ht="18.75">
      <c r="A199" s="1088" t="s">
        <v>69</v>
      </c>
      <c r="B199" s="1088"/>
      <c r="C199" s="1088"/>
      <c r="D199" s="610" t="s">
        <v>70</v>
      </c>
      <c r="E199" s="659">
        <v>0</v>
      </c>
      <c r="F199" s="659">
        <v>0</v>
      </c>
      <c r="G199" s="659">
        <v>0</v>
      </c>
      <c r="H199" s="659">
        <v>0</v>
      </c>
      <c r="I199" s="659">
        <v>0</v>
      </c>
      <c r="J199" s="659">
        <v>0</v>
      </c>
      <c r="K199" s="659">
        <v>0</v>
      </c>
      <c r="L199" s="659">
        <v>0</v>
      </c>
      <c r="M199" s="659">
        <v>0</v>
      </c>
      <c r="N199" s="659">
        <v>0</v>
      </c>
      <c r="O199" s="659">
        <v>0</v>
      </c>
      <c r="P199" s="659">
        <v>0</v>
      </c>
      <c r="Q199" s="659">
        <v>0</v>
      </c>
      <c r="R199" s="659">
        <v>0</v>
      </c>
      <c r="S199" s="659">
        <v>0</v>
      </c>
      <c r="T199" s="659">
        <v>0</v>
      </c>
      <c r="U199" s="659">
        <v>0</v>
      </c>
      <c r="V199" s="659">
        <v>0</v>
      </c>
      <c r="W199" s="659">
        <v>0</v>
      </c>
      <c r="X199" s="659">
        <v>0</v>
      </c>
      <c r="Y199" s="659">
        <v>0</v>
      </c>
      <c r="Z199" s="659">
        <v>0</v>
      </c>
      <c r="AA199" s="659">
        <v>0</v>
      </c>
      <c r="AB199" s="659">
        <v>0</v>
      </c>
      <c r="AC199" s="659">
        <v>0</v>
      </c>
    </row>
    <row r="200" spans="1:29" ht="15.75">
      <c r="A200" s="399" t="s">
        <v>71</v>
      </c>
      <c r="B200" s="399"/>
      <c r="C200" s="397"/>
      <c r="D200" s="611" t="s">
        <v>72</v>
      </c>
      <c r="E200" s="602"/>
      <c r="F200" s="602"/>
      <c r="G200" s="602"/>
      <c r="H200" s="602"/>
      <c r="I200" s="602"/>
      <c r="J200" s="602"/>
      <c r="K200" s="599"/>
      <c r="L200" s="599"/>
      <c r="M200" s="602"/>
      <c r="N200" s="602"/>
      <c r="O200" s="602"/>
      <c r="P200" s="602"/>
      <c r="Q200" s="602"/>
      <c r="R200" s="602"/>
      <c r="S200" s="602"/>
      <c r="T200" s="602"/>
      <c r="U200" s="602"/>
      <c r="V200" s="602"/>
      <c r="W200" s="602"/>
      <c r="X200" s="602"/>
      <c r="Y200" s="599">
        <f>SUM(Z200:AC200)</f>
        <v>0</v>
      </c>
      <c r="Z200" s="602"/>
      <c r="AA200" s="602"/>
      <c r="AB200" s="602"/>
      <c r="AC200" s="602"/>
    </row>
    <row r="201" spans="1:29" ht="14.25">
      <c r="A201" s="612" t="s">
        <v>750</v>
      </c>
      <c r="B201" s="612"/>
      <c r="C201" s="612"/>
      <c r="D201" s="613"/>
      <c r="E201" s="602"/>
      <c r="F201" s="602"/>
      <c r="G201" s="602"/>
      <c r="H201" s="602"/>
      <c r="I201" s="602"/>
      <c r="J201" s="602"/>
      <c r="K201" s="599"/>
      <c r="L201" s="599"/>
      <c r="M201" s="602"/>
      <c r="N201" s="602"/>
      <c r="O201" s="602"/>
      <c r="P201" s="602"/>
      <c r="Q201" s="602"/>
      <c r="R201" s="602"/>
      <c r="S201" s="602"/>
      <c r="T201" s="602"/>
      <c r="U201" s="602"/>
      <c r="V201" s="602"/>
      <c r="W201" s="602"/>
      <c r="X201" s="602"/>
      <c r="Y201" s="599">
        <f>SUM(Z201:AC201)</f>
        <v>0</v>
      </c>
      <c r="Z201" s="602"/>
      <c r="AA201" s="602"/>
      <c r="AB201" s="602"/>
      <c r="AC201" s="602"/>
    </row>
    <row r="202" spans="1:29" ht="15">
      <c r="A202" s="614"/>
      <c r="B202" s="615" t="s">
        <v>1725</v>
      </c>
      <c r="C202" s="345"/>
      <c r="D202" s="616" t="s">
        <v>73</v>
      </c>
      <c r="E202" s="602"/>
      <c r="F202" s="602"/>
      <c r="G202" s="602"/>
      <c r="H202" s="602"/>
      <c r="I202" s="602"/>
      <c r="J202" s="602"/>
      <c r="K202" s="599"/>
      <c r="L202" s="599"/>
      <c r="M202" s="602"/>
      <c r="N202" s="602"/>
      <c r="O202" s="602"/>
      <c r="P202" s="602"/>
      <c r="Q202" s="602"/>
      <c r="R202" s="602"/>
      <c r="S202" s="602"/>
      <c r="T202" s="602"/>
      <c r="U202" s="602"/>
      <c r="V202" s="602"/>
      <c r="W202" s="602"/>
      <c r="X202" s="602"/>
      <c r="Y202" s="599">
        <f>SUM(Z202:AC202)</f>
        <v>0</v>
      </c>
      <c r="Z202" s="602"/>
      <c r="AA202" s="602"/>
      <c r="AB202" s="602"/>
      <c r="AC202" s="602"/>
    </row>
    <row r="203" spans="1:29" ht="15.75">
      <c r="A203" s="400" t="s">
        <v>74</v>
      </c>
      <c r="B203" s="617"/>
      <c r="C203" s="617"/>
      <c r="D203" s="618" t="s">
        <v>75</v>
      </c>
      <c r="E203" s="602"/>
      <c r="F203" s="602"/>
      <c r="G203" s="602"/>
      <c r="H203" s="602"/>
      <c r="I203" s="602"/>
      <c r="J203" s="602"/>
      <c r="K203" s="599"/>
      <c r="L203" s="599"/>
      <c r="M203" s="602"/>
      <c r="N203" s="602"/>
      <c r="O203" s="602"/>
      <c r="P203" s="602"/>
      <c r="Q203" s="602"/>
      <c r="R203" s="602"/>
      <c r="S203" s="602"/>
      <c r="T203" s="602"/>
      <c r="U203" s="602"/>
      <c r="V203" s="602"/>
      <c r="W203" s="602"/>
      <c r="X203" s="602"/>
      <c r="Y203" s="599">
        <f>SUM(Z203:AC203)</f>
        <v>0</v>
      </c>
      <c r="Z203" s="602"/>
      <c r="AA203" s="602"/>
      <c r="AB203" s="602"/>
      <c r="AC203" s="602"/>
    </row>
    <row r="204" spans="1:29" ht="18.75">
      <c r="A204" s="1090" t="s">
        <v>76</v>
      </c>
      <c r="B204" s="1090"/>
      <c r="C204" s="1090"/>
      <c r="D204" s="619" t="s">
        <v>77</v>
      </c>
      <c r="E204" s="659">
        <v>0</v>
      </c>
      <c r="F204" s="659">
        <v>0</v>
      </c>
      <c r="G204" s="659">
        <v>0</v>
      </c>
      <c r="H204" s="659">
        <v>0</v>
      </c>
      <c r="I204" s="659">
        <v>0</v>
      </c>
      <c r="J204" s="659">
        <v>0</v>
      </c>
      <c r="K204" s="659">
        <v>0</v>
      </c>
      <c r="L204" s="659">
        <v>0</v>
      </c>
      <c r="M204" s="659">
        <v>0</v>
      </c>
      <c r="N204" s="659">
        <v>0</v>
      </c>
      <c r="O204" s="659">
        <v>0</v>
      </c>
      <c r="P204" s="659">
        <v>0</v>
      </c>
      <c r="Q204" s="659">
        <v>0</v>
      </c>
      <c r="R204" s="659">
        <v>0</v>
      </c>
      <c r="S204" s="659">
        <v>0</v>
      </c>
      <c r="T204" s="659">
        <v>0</v>
      </c>
      <c r="U204" s="659">
        <v>0</v>
      </c>
      <c r="V204" s="659">
        <v>0</v>
      </c>
      <c r="W204" s="659">
        <v>0</v>
      </c>
      <c r="X204" s="659">
        <v>0</v>
      </c>
      <c r="Y204" s="659">
        <v>0</v>
      </c>
      <c r="Z204" s="659">
        <v>0</v>
      </c>
      <c r="AA204" s="659">
        <v>0</v>
      </c>
      <c r="AB204" s="659">
        <v>0</v>
      </c>
      <c r="AC204" s="659">
        <v>0</v>
      </c>
    </row>
    <row r="205" spans="1:29" ht="15">
      <c r="A205" s="620" t="s">
        <v>78</v>
      </c>
      <c r="B205" s="621"/>
      <c r="C205" s="605"/>
      <c r="D205" s="611" t="s">
        <v>79</v>
      </c>
      <c r="E205" s="602"/>
      <c r="F205" s="602"/>
      <c r="G205" s="602"/>
      <c r="H205" s="602"/>
      <c r="I205" s="602"/>
      <c r="J205" s="602"/>
      <c r="K205" s="599"/>
      <c r="L205" s="599"/>
      <c r="M205" s="602"/>
      <c r="N205" s="602"/>
      <c r="O205" s="602"/>
      <c r="P205" s="602"/>
      <c r="Q205" s="602"/>
      <c r="R205" s="602"/>
      <c r="S205" s="602"/>
      <c r="T205" s="602"/>
      <c r="U205" s="602"/>
      <c r="V205" s="602"/>
      <c r="W205" s="602"/>
      <c r="X205" s="602"/>
      <c r="Y205" s="599">
        <f>SUM(Z205:AC205)</f>
        <v>0</v>
      </c>
      <c r="Z205" s="602"/>
      <c r="AA205" s="602"/>
      <c r="AB205" s="602"/>
      <c r="AC205" s="602"/>
    </row>
    <row r="206" spans="1:29" ht="14.25">
      <c r="A206" s="612" t="s">
        <v>750</v>
      </c>
      <c r="B206" s="612"/>
      <c r="C206" s="612"/>
      <c r="D206" s="613"/>
      <c r="E206" s="602"/>
      <c r="F206" s="602"/>
      <c r="G206" s="602"/>
      <c r="H206" s="602"/>
      <c r="I206" s="602"/>
      <c r="J206" s="602"/>
      <c r="K206" s="599"/>
      <c r="L206" s="599"/>
      <c r="M206" s="602"/>
      <c r="N206" s="602"/>
      <c r="O206" s="602"/>
      <c r="P206" s="602"/>
      <c r="Q206" s="602"/>
      <c r="R206" s="602"/>
      <c r="S206" s="602"/>
      <c r="T206" s="602"/>
      <c r="U206" s="602"/>
      <c r="V206" s="602"/>
      <c r="W206" s="602"/>
      <c r="X206" s="602"/>
      <c r="Y206" s="599">
        <f>SUM(Z206:AC206)</f>
        <v>0</v>
      </c>
      <c r="Z206" s="602"/>
      <c r="AA206" s="602"/>
      <c r="AB206" s="602"/>
      <c r="AC206" s="602"/>
    </row>
    <row r="207" spans="1:29" ht="14.25">
      <c r="A207" s="622"/>
      <c r="B207" s="623" t="s">
        <v>80</v>
      </c>
      <c r="C207" s="345"/>
      <c r="D207" s="613" t="s">
        <v>81</v>
      </c>
      <c r="E207" s="602"/>
      <c r="F207" s="602"/>
      <c r="G207" s="602"/>
      <c r="H207" s="602"/>
      <c r="I207" s="602"/>
      <c r="J207" s="602"/>
      <c r="K207" s="599"/>
      <c r="L207" s="599"/>
      <c r="M207" s="602"/>
      <c r="N207" s="602"/>
      <c r="O207" s="602"/>
      <c r="P207" s="602"/>
      <c r="Q207" s="602"/>
      <c r="R207" s="602"/>
      <c r="S207" s="602"/>
      <c r="T207" s="602"/>
      <c r="U207" s="602"/>
      <c r="V207" s="602"/>
      <c r="W207" s="602"/>
      <c r="X207" s="602"/>
      <c r="Y207" s="599">
        <f>SUM(Z207:AC207)</f>
        <v>0</v>
      </c>
      <c r="Z207" s="602"/>
      <c r="AA207" s="602"/>
      <c r="AB207" s="602"/>
      <c r="AC207" s="602"/>
    </row>
    <row r="208" spans="1:29" ht="14.25">
      <c r="A208" s="622"/>
      <c r="B208" s="623"/>
      <c r="C208" s="346" t="s">
        <v>380</v>
      </c>
      <c r="D208" s="624" t="s">
        <v>82</v>
      </c>
      <c r="E208" s="602"/>
      <c r="F208" s="602"/>
      <c r="G208" s="602"/>
      <c r="H208" s="602"/>
      <c r="I208" s="602"/>
      <c r="J208" s="602"/>
      <c r="K208" s="599"/>
      <c r="L208" s="599"/>
      <c r="M208" s="602"/>
      <c r="N208" s="602"/>
      <c r="O208" s="602"/>
      <c r="P208" s="602"/>
      <c r="Q208" s="602"/>
      <c r="R208" s="602"/>
      <c r="S208" s="602"/>
      <c r="T208" s="602"/>
      <c r="U208" s="602"/>
      <c r="V208" s="602"/>
      <c r="W208" s="602"/>
      <c r="X208" s="602"/>
      <c r="Y208" s="599">
        <f>SUM(Z208:AC208)</f>
        <v>0</v>
      </c>
      <c r="Z208" s="602"/>
      <c r="AA208" s="602"/>
      <c r="AB208" s="602"/>
      <c r="AC208" s="602"/>
    </row>
    <row r="209" spans="1:29" ht="14.25">
      <c r="A209" s="622"/>
      <c r="B209" s="623" t="s">
        <v>768</v>
      </c>
      <c r="C209" s="345"/>
      <c r="D209" s="613" t="s">
        <v>83</v>
      </c>
      <c r="E209" s="602"/>
      <c r="F209" s="602"/>
      <c r="G209" s="602"/>
      <c r="H209" s="602"/>
      <c r="I209" s="602"/>
      <c r="J209" s="602"/>
      <c r="K209" s="599"/>
      <c r="L209" s="599"/>
      <c r="M209" s="602"/>
      <c r="N209" s="602"/>
      <c r="O209" s="602"/>
      <c r="P209" s="602"/>
      <c r="Q209" s="602"/>
      <c r="R209" s="602"/>
      <c r="S209" s="602"/>
      <c r="T209" s="602"/>
      <c r="U209" s="602"/>
      <c r="V209" s="602"/>
      <c r="W209" s="602"/>
      <c r="X209" s="602"/>
      <c r="Y209" s="599">
        <f>SUM(Z209:AC209)</f>
        <v>0</v>
      </c>
      <c r="Z209" s="602"/>
      <c r="AA209" s="602"/>
      <c r="AB209" s="602"/>
      <c r="AC209" s="602"/>
    </row>
    <row r="210" spans="1:29" ht="18.75">
      <c r="A210" s="1091" t="s">
        <v>84</v>
      </c>
      <c r="B210" s="1091"/>
      <c r="C210" s="1091"/>
      <c r="D210" s="625" t="s">
        <v>85</v>
      </c>
      <c r="E210" s="658">
        <f>E227</f>
        <v>973.41</v>
      </c>
      <c r="F210" s="659">
        <v>0</v>
      </c>
      <c r="G210" s="659">
        <v>0</v>
      </c>
      <c r="H210" s="659">
        <v>0</v>
      </c>
      <c r="I210" s="659">
        <v>0</v>
      </c>
      <c r="J210" s="659">
        <v>0</v>
      </c>
      <c r="K210" s="658">
        <f>K227</f>
        <v>973.41</v>
      </c>
      <c r="L210" s="659">
        <v>0</v>
      </c>
      <c r="M210" s="659">
        <v>0</v>
      </c>
      <c r="N210" s="659">
        <v>0</v>
      </c>
      <c r="O210" s="659">
        <v>0</v>
      </c>
      <c r="P210" s="659">
        <v>0</v>
      </c>
      <c r="Q210" s="659">
        <v>0</v>
      </c>
      <c r="R210" s="659">
        <v>0</v>
      </c>
      <c r="S210" s="659">
        <v>0</v>
      </c>
      <c r="T210" s="659">
        <v>0</v>
      </c>
      <c r="U210" s="659">
        <v>0</v>
      </c>
      <c r="V210" s="659">
        <v>0</v>
      </c>
      <c r="W210" s="659">
        <v>0</v>
      </c>
      <c r="X210" s="659">
        <v>0</v>
      </c>
      <c r="Y210" s="659">
        <v>0</v>
      </c>
      <c r="Z210" s="659">
        <v>0</v>
      </c>
      <c r="AA210" s="659">
        <v>0</v>
      </c>
      <c r="AB210" s="659">
        <v>0</v>
      </c>
      <c r="AC210" s="659">
        <v>0</v>
      </c>
    </row>
    <row r="211" spans="1:29" ht="15.75">
      <c r="A211" s="396" t="s">
        <v>86</v>
      </c>
      <c r="B211" s="383"/>
      <c r="C211" s="626"/>
      <c r="D211" s="627" t="s">
        <v>87</v>
      </c>
      <c r="E211" s="602"/>
      <c r="F211" s="602"/>
      <c r="G211" s="602"/>
      <c r="H211" s="602"/>
      <c r="I211" s="602"/>
      <c r="J211" s="602"/>
      <c r="K211" s="599"/>
      <c r="L211" s="599"/>
      <c r="M211" s="602"/>
      <c r="N211" s="602"/>
      <c r="O211" s="602"/>
      <c r="P211" s="602"/>
      <c r="Q211" s="602"/>
      <c r="R211" s="602"/>
      <c r="S211" s="602"/>
      <c r="T211" s="602"/>
      <c r="U211" s="602"/>
      <c r="V211" s="602"/>
      <c r="W211" s="602"/>
      <c r="X211" s="602"/>
      <c r="Y211" s="599">
        <f aca="true" t="shared" si="85" ref="Y211:Y257">SUM(Z211:AC211)</f>
        <v>0</v>
      </c>
      <c r="Z211" s="602"/>
      <c r="AA211" s="602"/>
      <c r="AB211" s="602"/>
      <c r="AC211" s="602"/>
    </row>
    <row r="212" spans="1:29" ht="14.25">
      <c r="A212" s="612" t="s">
        <v>750</v>
      </c>
      <c r="B212" s="612"/>
      <c r="C212" s="612"/>
      <c r="D212" s="628"/>
      <c r="E212" s="602"/>
      <c r="F212" s="602"/>
      <c r="G212" s="602"/>
      <c r="H212" s="602"/>
      <c r="I212" s="602"/>
      <c r="J212" s="602"/>
      <c r="K212" s="599"/>
      <c r="L212" s="599"/>
      <c r="M212" s="602"/>
      <c r="N212" s="602"/>
      <c r="O212" s="602"/>
      <c r="P212" s="602"/>
      <c r="Q212" s="602"/>
      <c r="R212" s="602"/>
      <c r="S212" s="602"/>
      <c r="T212" s="602"/>
      <c r="U212" s="602"/>
      <c r="V212" s="602"/>
      <c r="W212" s="602"/>
      <c r="X212" s="602"/>
      <c r="Y212" s="599">
        <f t="shared" si="85"/>
        <v>0</v>
      </c>
      <c r="Z212" s="602"/>
      <c r="AA212" s="602"/>
      <c r="AB212" s="602"/>
      <c r="AC212" s="602"/>
    </row>
    <row r="213" spans="1:29" ht="14.25">
      <c r="A213" s="622"/>
      <c r="B213" s="629" t="s">
        <v>88</v>
      </c>
      <c r="C213" s="630"/>
      <c r="D213" s="616" t="s">
        <v>1765</v>
      </c>
      <c r="E213" s="602"/>
      <c r="F213" s="602"/>
      <c r="G213" s="602"/>
      <c r="H213" s="602"/>
      <c r="I213" s="602"/>
      <c r="J213" s="602"/>
      <c r="K213" s="599"/>
      <c r="L213" s="599"/>
      <c r="M213" s="602"/>
      <c r="N213" s="602"/>
      <c r="O213" s="602"/>
      <c r="P213" s="602"/>
      <c r="Q213" s="602"/>
      <c r="R213" s="602"/>
      <c r="S213" s="602"/>
      <c r="T213" s="602"/>
      <c r="U213" s="602"/>
      <c r="V213" s="602"/>
      <c r="W213" s="602"/>
      <c r="X213" s="602"/>
      <c r="Y213" s="599">
        <f t="shared" si="85"/>
        <v>0</v>
      </c>
      <c r="Z213" s="602"/>
      <c r="AA213" s="602"/>
      <c r="AB213" s="602"/>
      <c r="AC213" s="602"/>
    </row>
    <row r="214" spans="1:29" ht="14.25">
      <c r="A214" s="622"/>
      <c r="B214" s="629"/>
      <c r="C214" s="364" t="s">
        <v>382</v>
      </c>
      <c r="D214" s="631" t="s">
        <v>1766</v>
      </c>
      <c r="E214" s="602"/>
      <c r="F214" s="602"/>
      <c r="G214" s="602"/>
      <c r="H214" s="602"/>
      <c r="I214" s="602"/>
      <c r="J214" s="602"/>
      <c r="K214" s="599"/>
      <c r="L214" s="599"/>
      <c r="M214" s="602"/>
      <c r="N214" s="602"/>
      <c r="O214" s="602"/>
      <c r="P214" s="602"/>
      <c r="Q214" s="602"/>
      <c r="R214" s="602"/>
      <c r="S214" s="602"/>
      <c r="T214" s="602"/>
      <c r="U214" s="602"/>
      <c r="V214" s="602"/>
      <c r="W214" s="602"/>
      <c r="X214" s="602"/>
      <c r="Y214" s="599">
        <f t="shared" si="85"/>
        <v>0</v>
      </c>
      <c r="Z214" s="602"/>
      <c r="AA214" s="602"/>
      <c r="AB214" s="602"/>
      <c r="AC214" s="602"/>
    </row>
    <row r="215" spans="1:29" ht="14.25">
      <c r="A215" s="622"/>
      <c r="B215" s="629"/>
      <c r="C215" s="364" t="s">
        <v>383</v>
      </c>
      <c r="D215" s="631" t="s">
        <v>1767</v>
      </c>
      <c r="E215" s="602"/>
      <c r="F215" s="602"/>
      <c r="G215" s="602"/>
      <c r="H215" s="602"/>
      <c r="I215" s="602"/>
      <c r="J215" s="602"/>
      <c r="K215" s="599"/>
      <c r="L215" s="599"/>
      <c r="M215" s="602"/>
      <c r="N215" s="602"/>
      <c r="O215" s="602"/>
      <c r="P215" s="602"/>
      <c r="Q215" s="602"/>
      <c r="R215" s="602"/>
      <c r="S215" s="602"/>
      <c r="T215" s="602"/>
      <c r="U215" s="602"/>
      <c r="V215" s="602"/>
      <c r="W215" s="602"/>
      <c r="X215" s="602"/>
      <c r="Y215" s="599">
        <f t="shared" si="85"/>
        <v>0</v>
      </c>
      <c r="Z215" s="602"/>
      <c r="AA215" s="602"/>
      <c r="AB215" s="602"/>
      <c r="AC215" s="602"/>
    </row>
    <row r="216" spans="1:29" ht="15">
      <c r="A216" s="622"/>
      <c r="B216" s="629" t="s">
        <v>900</v>
      </c>
      <c r="C216" s="632"/>
      <c r="D216" s="616" t="s">
        <v>901</v>
      </c>
      <c r="E216" s="602"/>
      <c r="F216" s="602"/>
      <c r="G216" s="602"/>
      <c r="H216" s="602"/>
      <c r="I216" s="602"/>
      <c r="J216" s="602"/>
      <c r="K216" s="599"/>
      <c r="L216" s="599"/>
      <c r="M216" s="602"/>
      <c r="N216" s="602"/>
      <c r="O216" s="602"/>
      <c r="P216" s="602"/>
      <c r="Q216" s="602"/>
      <c r="R216" s="602"/>
      <c r="S216" s="602"/>
      <c r="T216" s="602"/>
      <c r="U216" s="602"/>
      <c r="V216" s="602"/>
      <c r="W216" s="602"/>
      <c r="X216" s="602"/>
      <c r="Y216" s="599">
        <f t="shared" si="85"/>
        <v>0</v>
      </c>
      <c r="Z216" s="602"/>
      <c r="AA216" s="602"/>
      <c r="AB216" s="602"/>
      <c r="AC216" s="602"/>
    </row>
    <row r="217" spans="1:29" ht="14.25">
      <c r="A217" s="622"/>
      <c r="B217" s="629"/>
      <c r="C217" s="346" t="s">
        <v>384</v>
      </c>
      <c r="D217" s="631" t="s">
        <v>902</v>
      </c>
      <c r="E217" s="602"/>
      <c r="F217" s="602"/>
      <c r="G217" s="602"/>
      <c r="H217" s="602"/>
      <c r="I217" s="602"/>
      <c r="J217" s="602"/>
      <c r="K217" s="599"/>
      <c r="L217" s="599"/>
      <c r="M217" s="602"/>
      <c r="N217" s="602"/>
      <c r="O217" s="602"/>
      <c r="P217" s="602"/>
      <c r="Q217" s="602"/>
      <c r="R217" s="602"/>
      <c r="S217" s="602"/>
      <c r="T217" s="602"/>
      <c r="U217" s="602"/>
      <c r="V217" s="602"/>
      <c r="W217" s="602"/>
      <c r="X217" s="602"/>
      <c r="Y217" s="599">
        <f t="shared" si="85"/>
        <v>0</v>
      </c>
      <c r="Z217" s="602"/>
      <c r="AA217" s="602"/>
      <c r="AB217" s="602"/>
      <c r="AC217" s="602"/>
    </row>
    <row r="218" spans="1:29" ht="14.25">
      <c r="A218" s="622"/>
      <c r="B218" s="629"/>
      <c r="C218" s="346" t="s">
        <v>385</v>
      </c>
      <c r="D218" s="631" t="s">
        <v>903</v>
      </c>
      <c r="E218" s="602"/>
      <c r="F218" s="602"/>
      <c r="G218" s="602"/>
      <c r="H218" s="602"/>
      <c r="I218" s="602"/>
      <c r="J218" s="602"/>
      <c r="K218" s="599"/>
      <c r="L218" s="599"/>
      <c r="M218" s="602"/>
      <c r="N218" s="602"/>
      <c r="O218" s="602"/>
      <c r="P218" s="602"/>
      <c r="Q218" s="602"/>
      <c r="R218" s="602"/>
      <c r="S218" s="602"/>
      <c r="T218" s="602"/>
      <c r="U218" s="602"/>
      <c r="V218" s="602"/>
      <c r="W218" s="602"/>
      <c r="X218" s="602"/>
      <c r="Y218" s="599">
        <f t="shared" si="85"/>
        <v>0</v>
      </c>
      <c r="Z218" s="602"/>
      <c r="AA218" s="602"/>
      <c r="AB218" s="602"/>
      <c r="AC218" s="602"/>
    </row>
    <row r="219" spans="1:29" ht="14.25">
      <c r="A219" s="622"/>
      <c r="B219" s="629"/>
      <c r="C219" s="356" t="s">
        <v>386</v>
      </c>
      <c r="D219" s="631" t="s">
        <v>904</v>
      </c>
      <c r="E219" s="602"/>
      <c r="F219" s="602"/>
      <c r="G219" s="602"/>
      <c r="H219" s="602"/>
      <c r="I219" s="602"/>
      <c r="J219" s="602"/>
      <c r="K219" s="599"/>
      <c r="L219" s="599"/>
      <c r="M219" s="602"/>
      <c r="N219" s="602"/>
      <c r="O219" s="602"/>
      <c r="P219" s="602"/>
      <c r="Q219" s="602"/>
      <c r="R219" s="602"/>
      <c r="S219" s="602"/>
      <c r="T219" s="602"/>
      <c r="U219" s="602"/>
      <c r="V219" s="602"/>
      <c r="W219" s="602"/>
      <c r="X219" s="602"/>
      <c r="Y219" s="599">
        <f t="shared" si="85"/>
        <v>0</v>
      </c>
      <c r="Z219" s="602"/>
      <c r="AA219" s="602"/>
      <c r="AB219" s="602"/>
      <c r="AC219" s="602"/>
    </row>
    <row r="220" spans="1:29" ht="14.25">
      <c r="A220" s="622"/>
      <c r="B220" s="633" t="s">
        <v>1356</v>
      </c>
      <c r="C220" s="633"/>
      <c r="D220" s="616" t="s">
        <v>905</v>
      </c>
      <c r="E220" s="602"/>
      <c r="F220" s="602"/>
      <c r="G220" s="602"/>
      <c r="H220" s="602"/>
      <c r="I220" s="602"/>
      <c r="J220" s="602"/>
      <c r="K220" s="599"/>
      <c r="L220" s="599"/>
      <c r="M220" s="602"/>
      <c r="N220" s="602"/>
      <c r="O220" s="602"/>
      <c r="P220" s="602"/>
      <c r="Q220" s="602"/>
      <c r="R220" s="602"/>
      <c r="S220" s="602"/>
      <c r="T220" s="602"/>
      <c r="U220" s="602"/>
      <c r="V220" s="602"/>
      <c r="W220" s="602"/>
      <c r="X220" s="602"/>
      <c r="Y220" s="599">
        <f t="shared" si="85"/>
        <v>0</v>
      </c>
      <c r="Z220" s="602"/>
      <c r="AA220" s="602"/>
      <c r="AB220" s="602"/>
      <c r="AC220" s="602"/>
    </row>
    <row r="221" spans="1:29" ht="14.25">
      <c r="A221" s="622"/>
      <c r="B221" s="633" t="s">
        <v>906</v>
      </c>
      <c r="C221" s="634"/>
      <c r="D221" s="616" t="s">
        <v>907</v>
      </c>
      <c r="E221" s="602"/>
      <c r="F221" s="602"/>
      <c r="G221" s="602"/>
      <c r="H221" s="602"/>
      <c r="I221" s="602"/>
      <c r="J221" s="602"/>
      <c r="K221" s="599"/>
      <c r="L221" s="599"/>
      <c r="M221" s="602"/>
      <c r="N221" s="602"/>
      <c r="O221" s="602"/>
      <c r="P221" s="602"/>
      <c r="Q221" s="602"/>
      <c r="R221" s="602"/>
      <c r="S221" s="602"/>
      <c r="T221" s="602"/>
      <c r="U221" s="602"/>
      <c r="V221" s="602"/>
      <c r="W221" s="602"/>
      <c r="X221" s="602"/>
      <c r="Y221" s="599">
        <f t="shared" si="85"/>
        <v>0</v>
      </c>
      <c r="Z221" s="602"/>
      <c r="AA221" s="602"/>
      <c r="AB221" s="602"/>
      <c r="AC221" s="602"/>
    </row>
    <row r="222" spans="1:29" ht="14.25">
      <c r="A222" s="622"/>
      <c r="B222" s="633"/>
      <c r="C222" s="346" t="s">
        <v>108</v>
      </c>
      <c r="D222" s="631" t="s">
        <v>908</v>
      </c>
      <c r="E222" s="602"/>
      <c r="F222" s="602"/>
      <c r="G222" s="602"/>
      <c r="H222" s="602"/>
      <c r="I222" s="602"/>
      <c r="J222" s="602"/>
      <c r="K222" s="599"/>
      <c r="L222" s="599"/>
      <c r="M222" s="602"/>
      <c r="N222" s="602"/>
      <c r="O222" s="602"/>
      <c r="P222" s="602"/>
      <c r="Q222" s="602"/>
      <c r="R222" s="602"/>
      <c r="S222" s="602"/>
      <c r="T222" s="602"/>
      <c r="U222" s="602"/>
      <c r="V222" s="602"/>
      <c r="W222" s="602"/>
      <c r="X222" s="602"/>
      <c r="Y222" s="599">
        <f t="shared" si="85"/>
        <v>0</v>
      </c>
      <c r="Z222" s="602"/>
      <c r="AA222" s="602"/>
      <c r="AB222" s="602"/>
      <c r="AC222" s="602"/>
    </row>
    <row r="223" spans="1:29" ht="14.25">
      <c r="A223" s="622"/>
      <c r="B223" s="633" t="s">
        <v>909</v>
      </c>
      <c r="C223" s="633"/>
      <c r="D223" s="616" t="s">
        <v>910</v>
      </c>
      <c r="E223" s="602"/>
      <c r="F223" s="602"/>
      <c r="G223" s="602"/>
      <c r="H223" s="602"/>
      <c r="I223" s="602"/>
      <c r="J223" s="602"/>
      <c r="K223" s="599"/>
      <c r="L223" s="599"/>
      <c r="M223" s="602"/>
      <c r="N223" s="602"/>
      <c r="O223" s="602"/>
      <c r="P223" s="602"/>
      <c r="Q223" s="602"/>
      <c r="R223" s="602"/>
      <c r="S223" s="602"/>
      <c r="T223" s="602"/>
      <c r="U223" s="602"/>
      <c r="V223" s="602"/>
      <c r="W223" s="602"/>
      <c r="X223" s="602"/>
      <c r="Y223" s="599">
        <f t="shared" si="85"/>
        <v>0</v>
      </c>
      <c r="Z223" s="602"/>
      <c r="AA223" s="602"/>
      <c r="AB223" s="602"/>
      <c r="AC223" s="602"/>
    </row>
    <row r="224" spans="1:29" ht="14.25">
      <c r="A224" s="622"/>
      <c r="B224" s="633"/>
      <c r="C224" s="364" t="s">
        <v>109</v>
      </c>
      <c r="D224" s="631" t="s">
        <v>911</v>
      </c>
      <c r="E224" s="602"/>
      <c r="F224" s="602"/>
      <c r="G224" s="602"/>
      <c r="H224" s="602"/>
      <c r="I224" s="602"/>
      <c r="J224" s="602"/>
      <c r="K224" s="599"/>
      <c r="L224" s="599"/>
      <c r="M224" s="602"/>
      <c r="N224" s="602"/>
      <c r="O224" s="602"/>
      <c r="P224" s="602"/>
      <c r="Q224" s="602"/>
      <c r="R224" s="602"/>
      <c r="S224" s="602"/>
      <c r="T224" s="602"/>
      <c r="U224" s="602"/>
      <c r="V224" s="602"/>
      <c r="W224" s="602"/>
      <c r="X224" s="602"/>
      <c r="Y224" s="599">
        <f t="shared" si="85"/>
        <v>0</v>
      </c>
      <c r="Z224" s="602"/>
      <c r="AA224" s="602"/>
      <c r="AB224" s="602"/>
      <c r="AC224" s="602"/>
    </row>
    <row r="225" spans="1:29" ht="14.25">
      <c r="A225" s="622"/>
      <c r="B225" s="633"/>
      <c r="C225" s="346" t="s">
        <v>110</v>
      </c>
      <c r="D225" s="631" t="s">
        <v>912</v>
      </c>
      <c r="E225" s="602"/>
      <c r="F225" s="602"/>
      <c r="G225" s="602"/>
      <c r="H225" s="602"/>
      <c r="I225" s="602"/>
      <c r="J225" s="602"/>
      <c r="K225" s="599"/>
      <c r="L225" s="599"/>
      <c r="M225" s="602"/>
      <c r="N225" s="602"/>
      <c r="O225" s="602"/>
      <c r="P225" s="602"/>
      <c r="Q225" s="602"/>
      <c r="R225" s="602"/>
      <c r="S225" s="602"/>
      <c r="T225" s="602"/>
      <c r="U225" s="602"/>
      <c r="V225" s="602"/>
      <c r="W225" s="602"/>
      <c r="X225" s="602"/>
      <c r="Y225" s="599">
        <f t="shared" si="85"/>
        <v>0</v>
      </c>
      <c r="Z225" s="602"/>
      <c r="AA225" s="602"/>
      <c r="AB225" s="602"/>
      <c r="AC225" s="602"/>
    </row>
    <row r="226" spans="1:29" ht="14.25">
      <c r="A226" s="622"/>
      <c r="B226" s="615" t="s">
        <v>1357</v>
      </c>
      <c r="C226" s="615"/>
      <c r="D226" s="616" t="s">
        <v>913</v>
      </c>
      <c r="E226" s="602"/>
      <c r="F226" s="602"/>
      <c r="G226" s="602"/>
      <c r="H226" s="602"/>
      <c r="I226" s="602"/>
      <c r="J226" s="602"/>
      <c r="K226" s="599"/>
      <c r="L226" s="599"/>
      <c r="M226" s="602"/>
      <c r="N226" s="602"/>
      <c r="O226" s="602"/>
      <c r="P226" s="602"/>
      <c r="Q226" s="602"/>
      <c r="R226" s="602"/>
      <c r="S226" s="602"/>
      <c r="T226" s="602"/>
      <c r="U226" s="602"/>
      <c r="V226" s="602"/>
      <c r="W226" s="602"/>
      <c r="X226" s="602"/>
      <c r="Y226" s="599">
        <f t="shared" si="85"/>
        <v>0</v>
      </c>
      <c r="Z226" s="602"/>
      <c r="AA226" s="602"/>
      <c r="AB226" s="602"/>
      <c r="AC226" s="602"/>
    </row>
    <row r="227" spans="1:29" ht="15.75">
      <c r="A227" s="396" t="s">
        <v>914</v>
      </c>
      <c r="B227" s="368"/>
      <c r="C227" s="635"/>
      <c r="D227" s="627" t="s">
        <v>915</v>
      </c>
      <c r="E227" s="599">
        <f>E233</f>
        <v>973.41</v>
      </c>
      <c r="F227" s="602"/>
      <c r="G227" s="602">
        <f>E227</f>
        <v>973.41</v>
      </c>
      <c r="H227" s="602"/>
      <c r="I227" s="602"/>
      <c r="J227" s="602"/>
      <c r="K227" s="599">
        <f>K233</f>
        <v>973.41</v>
      </c>
      <c r="L227" s="599"/>
      <c r="M227" s="602"/>
      <c r="N227" s="602"/>
      <c r="O227" s="602"/>
      <c r="P227" s="602"/>
      <c r="Q227" s="602"/>
      <c r="R227" s="602"/>
      <c r="S227" s="602"/>
      <c r="T227" s="602"/>
      <c r="U227" s="602"/>
      <c r="V227" s="602"/>
      <c r="W227" s="602"/>
      <c r="X227" s="602"/>
      <c r="Y227" s="599">
        <f t="shared" si="85"/>
        <v>0</v>
      </c>
      <c r="Z227" s="602"/>
      <c r="AA227" s="602"/>
      <c r="AB227" s="602"/>
      <c r="AC227" s="602"/>
    </row>
    <row r="228" spans="1:29" ht="14.25">
      <c r="A228" s="612" t="s">
        <v>750</v>
      </c>
      <c r="B228" s="612"/>
      <c r="C228" s="612"/>
      <c r="D228" s="628"/>
      <c r="E228" s="602"/>
      <c r="F228" s="602"/>
      <c r="G228" s="602"/>
      <c r="H228" s="602"/>
      <c r="I228" s="602"/>
      <c r="J228" s="602"/>
      <c r="K228" s="599"/>
      <c r="L228" s="599"/>
      <c r="M228" s="602"/>
      <c r="N228" s="602"/>
      <c r="O228" s="602"/>
      <c r="P228" s="602"/>
      <c r="Q228" s="602"/>
      <c r="R228" s="602"/>
      <c r="S228" s="602"/>
      <c r="T228" s="602"/>
      <c r="U228" s="602"/>
      <c r="V228" s="602"/>
      <c r="W228" s="602"/>
      <c r="X228" s="602"/>
      <c r="Y228" s="599">
        <f t="shared" si="85"/>
        <v>0</v>
      </c>
      <c r="Z228" s="602"/>
      <c r="AA228" s="602"/>
      <c r="AB228" s="602"/>
      <c r="AC228" s="602"/>
    </row>
    <row r="229" spans="1:29" ht="14.25">
      <c r="A229" s="612"/>
      <c r="B229" s="633" t="s">
        <v>916</v>
      </c>
      <c r="C229" s="633"/>
      <c r="D229" s="628" t="s">
        <v>917</v>
      </c>
      <c r="E229" s="602"/>
      <c r="F229" s="602"/>
      <c r="G229" s="602"/>
      <c r="H229" s="602"/>
      <c r="I229" s="602"/>
      <c r="J229" s="602"/>
      <c r="K229" s="599"/>
      <c r="L229" s="599"/>
      <c r="M229" s="602"/>
      <c r="N229" s="602"/>
      <c r="O229" s="602"/>
      <c r="P229" s="602"/>
      <c r="Q229" s="602"/>
      <c r="R229" s="602"/>
      <c r="S229" s="602"/>
      <c r="T229" s="602"/>
      <c r="U229" s="602"/>
      <c r="V229" s="602"/>
      <c r="W229" s="602"/>
      <c r="X229" s="602"/>
      <c r="Y229" s="599">
        <f t="shared" si="85"/>
        <v>0</v>
      </c>
      <c r="Z229" s="602"/>
      <c r="AA229" s="602"/>
      <c r="AB229" s="602"/>
      <c r="AC229" s="602"/>
    </row>
    <row r="230" spans="1:29" ht="14.25">
      <c r="A230" s="612"/>
      <c r="B230" s="612"/>
      <c r="C230" s="356" t="s">
        <v>1932</v>
      </c>
      <c r="D230" s="636" t="s">
        <v>918</v>
      </c>
      <c r="E230" s="602"/>
      <c r="F230" s="602"/>
      <c r="G230" s="602"/>
      <c r="H230" s="602"/>
      <c r="I230" s="602"/>
      <c r="J230" s="602"/>
      <c r="K230" s="599"/>
      <c r="L230" s="599"/>
      <c r="M230" s="602"/>
      <c r="N230" s="602"/>
      <c r="O230" s="602"/>
      <c r="P230" s="602"/>
      <c r="Q230" s="602"/>
      <c r="R230" s="602"/>
      <c r="S230" s="602"/>
      <c r="T230" s="602"/>
      <c r="U230" s="602"/>
      <c r="V230" s="602"/>
      <c r="W230" s="602"/>
      <c r="X230" s="602"/>
      <c r="Y230" s="599">
        <f t="shared" si="85"/>
        <v>0</v>
      </c>
      <c r="Z230" s="602"/>
      <c r="AA230" s="602"/>
      <c r="AB230" s="602"/>
      <c r="AC230" s="602"/>
    </row>
    <row r="231" spans="1:29" ht="14.25">
      <c r="A231" s="612"/>
      <c r="B231" s="637" t="s">
        <v>1987</v>
      </c>
      <c r="C231" s="356"/>
      <c r="D231" s="628" t="s">
        <v>919</v>
      </c>
      <c r="E231" s="602"/>
      <c r="F231" s="602"/>
      <c r="G231" s="602"/>
      <c r="H231" s="602"/>
      <c r="I231" s="602"/>
      <c r="J231" s="602"/>
      <c r="K231" s="599"/>
      <c r="L231" s="599"/>
      <c r="M231" s="602"/>
      <c r="N231" s="602"/>
      <c r="O231" s="602"/>
      <c r="P231" s="602"/>
      <c r="Q231" s="602"/>
      <c r="R231" s="602"/>
      <c r="S231" s="602"/>
      <c r="T231" s="602"/>
      <c r="U231" s="602"/>
      <c r="V231" s="602"/>
      <c r="W231" s="602"/>
      <c r="X231" s="602"/>
      <c r="Y231" s="599">
        <f t="shared" si="85"/>
        <v>0</v>
      </c>
      <c r="Z231" s="602"/>
      <c r="AA231" s="602"/>
      <c r="AB231" s="602"/>
      <c r="AC231" s="602"/>
    </row>
    <row r="232" spans="1:29" ht="14.25">
      <c r="A232" s="622"/>
      <c r="B232" s="633" t="s">
        <v>920</v>
      </c>
      <c r="C232" s="633"/>
      <c r="D232" s="628" t="s">
        <v>921</v>
      </c>
      <c r="E232" s="602"/>
      <c r="F232" s="602"/>
      <c r="G232" s="602"/>
      <c r="H232" s="602"/>
      <c r="I232" s="602"/>
      <c r="J232" s="602"/>
      <c r="K232" s="599"/>
      <c r="L232" s="599"/>
      <c r="M232" s="602"/>
      <c r="N232" s="602"/>
      <c r="O232" s="602"/>
      <c r="P232" s="602"/>
      <c r="Q232" s="602"/>
      <c r="R232" s="602"/>
      <c r="S232" s="602"/>
      <c r="T232" s="602"/>
      <c r="U232" s="602"/>
      <c r="V232" s="602"/>
      <c r="W232" s="602"/>
      <c r="X232" s="602"/>
      <c r="Y232" s="599">
        <f t="shared" si="85"/>
        <v>0</v>
      </c>
      <c r="Z232" s="602"/>
      <c r="AA232" s="602"/>
      <c r="AB232" s="602"/>
      <c r="AC232" s="602"/>
    </row>
    <row r="233" spans="1:29" ht="14.25">
      <c r="A233" s="622"/>
      <c r="B233" s="633"/>
      <c r="C233" s="356" t="s">
        <v>1276</v>
      </c>
      <c r="D233" s="636" t="s">
        <v>922</v>
      </c>
      <c r="E233" s="602">
        <f>K233</f>
        <v>973.41</v>
      </c>
      <c r="F233" s="602"/>
      <c r="G233" s="602">
        <f>E233</f>
        <v>973.41</v>
      </c>
      <c r="H233" s="602"/>
      <c r="I233" s="602"/>
      <c r="J233" s="602"/>
      <c r="K233" s="599">
        <v>973.41</v>
      </c>
      <c r="L233" s="599"/>
      <c r="M233" s="602"/>
      <c r="N233" s="602"/>
      <c r="O233" s="602"/>
      <c r="P233" s="602"/>
      <c r="Q233" s="602"/>
      <c r="R233" s="602"/>
      <c r="S233" s="602"/>
      <c r="T233" s="602"/>
      <c r="U233" s="602"/>
      <c r="V233" s="602"/>
      <c r="W233" s="602"/>
      <c r="X233" s="602"/>
      <c r="Y233" s="599">
        <f t="shared" si="85"/>
        <v>0</v>
      </c>
      <c r="Z233" s="602"/>
      <c r="AA233" s="602"/>
      <c r="AB233" s="602"/>
      <c r="AC233" s="602"/>
    </row>
    <row r="234" spans="1:29" ht="15.75">
      <c r="A234" s="396" t="s">
        <v>923</v>
      </c>
      <c r="B234" s="369"/>
      <c r="C234" s="614"/>
      <c r="D234" s="627" t="s">
        <v>924</v>
      </c>
      <c r="E234" s="602"/>
      <c r="F234" s="602"/>
      <c r="G234" s="602"/>
      <c r="H234" s="602"/>
      <c r="I234" s="602"/>
      <c r="J234" s="602"/>
      <c r="K234" s="599"/>
      <c r="L234" s="599"/>
      <c r="M234" s="602"/>
      <c r="N234" s="602"/>
      <c r="O234" s="602"/>
      <c r="P234" s="602"/>
      <c r="Q234" s="602"/>
      <c r="R234" s="602"/>
      <c r="S234" s="602"/>
      <c r="T234" s="602"/>
      <c r="U234" s="602"/>
      <c r="V234" s="602"/>
      <c r="W234" s="602"/>
      <c r="X234" s="602"/>
      <c r="Y234" s="599">
        <f t="shared" si="85"/>
        <v>0</v>
      </c>
      <c r="Z234" s="602"/>
      <c r="AA234" s="602"/>
      <c r="AB234" s="602"/>
      <c r="AC234" s="602"/>
    </row>
    <row r="235" spans="1:29" ht="14.25">
      <c r="A235" s="612" t="s">
        <v>750</v>
      </c>
      <c r="B235" s="612"/>
      <c r="C235" s="612"/>
      <c r="D235" s="628"/>
      <c r="E235" s="602"/>
      <c r="F235" s="602"/>
      <c r="G235" s="602"/>
      <c r="H235" s="602"/>
      <c r="I235" s="602"/>
      <c r="J235" s="602"/>
      <c r="K235" s="599"/>
      <c r="L235" s="599"/>
      <c r="M235" s="602"/>
      <c r="N235" s="602"/>
      <c r="O235" s="602"/>
      <c r="P235" s="602"/>
      <c r="Q235" s="602"/>
      <c r="R235" s="602"/>
      <c r="S235" s="602"/>
      <c r="T235" s="602"/>
      <c r="U235" s="602"/>
      <c r="V235" s="602"/>
      <c r="W235" s="602"/>
      <c r="X235" s="602"/>
      <c r="Y235" s="599">
        <f t="shared" si="85"/>
        <v>0</v>
      </c>
      <c r="Z235" s="602"/>
      <c r="AA235" s="602"/>
      <c r="AB235" s="602"/>
      <c r="AC235" s="602"/>
    </row>
    <row r="236" spans="1:29" ht="14.25">
      <c r="A236" s="356"/>
      <c r="B236" s="1092" t="s">
        <v>925</v>
      </c>
      <c r="C236" s="1092"/>
      <c r="D236" s="628" t="s">
        <v>926</v>
      </c>
      <c r="E236" s="602"/>
      <c r="F236" s="602"/>
      <c r="G236" s="602"/>
      <c r="H236" s="602"/>
      <c r="I236" s="602"/>
      <c r="J236" s="602"/>
      <c r="K236" s="599"/>
      <c r="L236" s="599"/>
      <c r="M236" s="602"/>
      <c r="N236" s="602"/>
      <c r="O236" s="602"/>
      <c r="P236" s="602"/>
      <c r="Q236" s="602"/>
      <c r="R236" s="602"/>
      <c r="S236" s="602"/>
      <c r="T236" s="602"/>
      <c r="U236" s="602"/>
      <c r="V236" s="602"/>
      <c r="W236" s="602"/>
      <c r="X236" s="602"/>
      <c r="Y236" s="599">
        <f t="shared" si="85"/>
        <v>0</v>
      </c>
      <c r="Z236" s="602"/>
      <c r="AA236" s="602"/>
      <c r="AB236" s="602"/>
      <c r="AC236" s="602"/>
    </row>
    <row r="237" spans="1:29" ht="14.25">
      <c r="A237" s="356"/>
      <c r="B237" s="633"/>
      <c r="C237" s="355" t="s">
        <v>1279</v>
      </c>
      <c r="D237" s="636" t="s">
        <v>927</v>
      </c>
      <c r="E237" s="602"/>
      <c r="F237" s="602"/>
      <c r="G237" s="602"/>
      <c r="H237" s="602"/>
      <c r="I237" s="602"/>
      <c r="J237" s="602"/>
      <c r="K237" s="599"/>
      <c r="L237" s="599"/>
      <c r="M237" s="602"/>
      <c r="N237" s="602"/>
      <c r="O237" s="602"/>
      <c r="P237" s="602"/>
      <c r="Q237" s="602"/>
      <c r="R237" s="602"/>
      <c r="S237" s="602"/>
      <c r="T237" s="602"/>
      <c r="U237" s="602"/>
      <c r="V237" s="602"/>
      <c r="W237" s="602"/>
      <c r="X237" s="602"/>
      <c r="Y237" s="599">
        <f t="shared" si="85"/>
        <v>0</v>
      </c>
      <c r="Z237" s="602"/>
      <c r="AA237" s="602"/>
      <c r="AB237" s="602"/>
      <c r="AC237" s="602"/>
    </row>
    <row r="238" spans="1:29" ht="14.25">
      <c r="A238" s="356"/>
      <c r="B238" s="633"/>
      <c r="C238" s="356" t="s">
        <v>1280</v>
      </c>
      <c r="D238" s="636" t="s">
        <v>928</v>
      </c>
      <c r="E238" s="602"/>
      <c r="F238" s="602"/>
      <c r="G238" s="602"/>
      <c r="H238" s="602"/>
      <c r="I238" s="602"/>
      <c r="J238" s="602"/>
      <c r="K238" s="599"/>
      <c r="L238" s="599"/>
      <c r="M238" s="602"/>
      <c r="N238" s="602"/>
      <c r="O238" s="602"/>
      <c r="P238" s="602"/>
      <c r="Q238" s="602"/>
      <c r="R238" s="602"/>
      <c r="S238" s="602"/>
      <c r="T238" s="602"/>
      <c r="U238" s="602"/>
      <c r="V238" s="602"/>
      <c r="W238" s="602"/>
      <c r="X238" s="602"/>
      <c r="Y238" s="599">
        <f t="shared" si="85"/>
        <v>0</v>
      </c>
      <c r="Z238" s="602"/>
      <c r="AA238" s="602"/>
      <c r="AB238" s="602"/>
      <c r="AC238" s="602"/>
    </row>
    <row r="239" spans="1:29" ht="14.25">
      <c r="A239" s="356"/>
      <c r="B239" s="633"/>
      <c r="C239" s="355" t="s">
        <v>1281</v>
      </c>
      <c r="D239" s="636" t="s">
        <v>929</v>
      </c>
      <c r="E239" s="602"/>
      <c r="F239" s="602"/>
      <c r="G239" s="602"/>
      <c r="H239" s="602"/>
      <c r="I239" s="602"/>
      <c r="J239" s="602"/>
      <c r="K239" s="599"/>
      <c r="L239" s="599"/>
      <c r="M239" s="602"/>
      <c r="N239" s="602"/>
      <c r="O239" s="602"/>
      <c r="P239" s="602"/>
      <c r="Q239" s="602"/>
      <c r="R239" s="602"/>
      <c r="S239" s="602"/>
      <c r="T239" s="602"/>
      <c r="U239" s="602"/>
      <c r="V239" s="602"/>
      <c r="W239" s="602"/>
      <c r="X239" s="602"/>
      <c r="Y239" s="599">
        <f t="shared" si="85"/>
        <v>0</v>
      </c>
      <c r="Z239" s="602"/>
      <c r="AA239" s="602"/>
      <c r="AB239" s="602"/>
      <c r="AC239" s="602"/>
    </row>
    <row r="240" spans="1:29" ht="14.25">
      <c r="A240" s="356"/>
      <c r="B240" s="633"/>
      <c r="C240" s="355" t="s">
        <v>1282</v>
      </c>
      <c r="D240" s="636" t="s">
        <v>930</v>
      </c>
      <c r="E240" s="602"/>
      <c r="F240" s="602"/>
      <c r="G240" s="602"/>
      <c r="H240" s="602"/>
      <c r="I240" s="602"/>
      <c r="J240" s="602"/>
      <c r="K240" s="599"/>
      <c r="L240" s="599"/>
      <c r="M240" s="602"/>
      <c r="N240" s="602"/>
      <c r="O240" s="602"/>
      <c r="P240" s="602"/>
      <c r="Q240" s="602"/>
      <c r="R240" s="602"/>
      <c r="S240" s="602"/>
      <c r="T240" s="602"/>
      <c r="U240" s="602"/>
      <c r="V240" s="602"/>
      <c r="W240" s="602"/>
      <c r="X240" s="602"/>
      <c r="Y240" s="599">
        <f t="shared" si="85"/>
        <v>0</v>
      </c>
      <c r="Z240" s="602"/>
      <c r="AA240" s="602"/>
      <c r="AB240" s="602"/>
      <c r="AC240" s="602"/>
    </row>
    <row r="241" spans="1:29" ht="14.25">
      <c r="A241" s="356"/>
      <c r="B241" s="633"/>
      <c r="C241" s="355" t="s">
        <v>1283</v>
      </c>
      <c r="D241" s="636" t="s">
        <v>931</v>
      </c>
      <c r="E241" s="602"/>
      <c r="F241" s="602"/>
      <c r="G241" s="602"/>
      <c r="H241" s="602"/>
      <c r="I241" s="602"/>
      <c r="J241" s="602"/>
      <c r="K241" s="599"/>
      <c r="L241" s="599"/>
      <c r="M241" s="602"/>
      <c r="N241" s="602"/>
      <c r="O241" s="602"/>
      <c r="P241" s="602"/>
      <c r="Q241" s="602"/>
      <c r="R241" s="602"/>
      <c r="S241" s="602"/>
      <c r="T241" s="602"/>
      <c r="U241" s="602"/>
      <c r="V241" s="602"/>
      <c r="W241" s="602"/>
      <c r="X241" s="602"/>
      <c r="Y241" s="599">
        <f t="shared" si="85"/>
        <v>0</v>
      </c>
      <c r="Z241" s="602"/>
      <c r="AA241" s="602"/>
      <c r="AB241" s="602"/>
      <c r="AC241" s="602"/>
    </row>
    <row r="242" spans="1:29" ht="14.25">
      <c r="A242" s="356"/>
      <c r="B242" s="633"/>
      <c r="C242" s="355" t="s">
        <v>932</v>
      </c>
      <c r="D242" s="636" t="s">
        <v>933</v>
      </c>
      <c r="E242" s="602"/>
      <c r="F242" s="602"/>
      <c r="G242" s="602"/>
      <c r="H242" s="602"/>
      <c r="I242" s="602"/>
      <c r="J242" s="602"/>
      <c r="K242" s="599"/>
      <c r="L242" s="599"/>
      <c r="M242" s="602"/>
      <c r="N242" s="602"/>
      <c r="O242" s="602"/>
      <c r="P242" s="602"/>
      <c r="Q242" s="602"/>
      <c r="R242" s="602"/>
      <c r="S242" s="602"/>
      <c r="T242" s="602"/>
      <c r="U242" s="602"/>
      <c r="V242" s="602"/>
      <c r="W242" s="602"/>
      <c r="X242" s="602"/>
      <c r="Y242" s="599">
        <f t="shared" si="85"/>
        <v>0</v>
      </c>
      <c r="Z242" s="602"/>
      <c r="AA242" s="602"/>
      <c r="AB242" s="602"/>
      <c r="AC242" s="602"/>
    </row>
    <row r="243" spans="1:29" ht="14.25">
      <c r="A243" s="356"/>
      <c r="B243" s="633"/>
      <c r="C243" s="355" t="s">
        <v>934</v>
      </c>
      <c r="D243" s="636" t="s">
        <v>935</v>
      </c>
      <c r="E243" s="602"/>
      <c r="F243" s="602"/>
      <c r="G243" s="602"/>
      <c r="H243" s="602"/>
      <c r="I243" s="602"/>
      <c r="J243" s="602"/>
      <c r="K243" s="599"/>
      <c r="L243" s="599"/>
      <c r="M243" s="602"/>
      <c r="N243" s="602"/>
      <c r="O243" s="602"/>
      <c r="P243" s="602"/>
      <c r="Q243" s="602"/>
      <c r="R243" s="602"/>
      <c r="S243" s="602"/>
      <c r="T243" s="602"/>
      <c r="U243" s="602"/>
      <c r="V243" s="602"/>
      <c r="W243" s="602"/>
      <c r="X243" s="602"/>
      <c r="Y243" s="599">
        <f t="shared" si="85"/>
        <v>0</v>
      </c>
      <c r="Z243" s="602"/>
      <c r="AA243" s="602"/>
      <c r="AB243" s="602"/>
      <c r="AC243" s="602"/>
    </row>
    <row r="244" spans="1:29" ht="14.25">
      <c r="A244" s="356"/>
      <c r="B244" s="633"/>
      <c r="C244" s="355" t="s">
        <v>936</v>
      </c>
      <c r="D244" s="636" t="s">
        <v>937</v>
      </c>
      <c r="E244" s="602"/>
      <c r="F244" s="602"/>
      <c r="G244" s="602"/>
      <c r="H244" s="602"/>
      <c r="I244" s="602"/>
      <c r="J244" s="602"/>
      <c r="K244" s="599"/>
      <c r="L244" s="599"/>
      <c r="M244" s="602"/>
      <c r="N244" s="602"/>
      <c r="O244" s="602"/>
      <c r="P244" s="602"/>
      <c r="Q244" s="602"/>
      <c r="R244" s="602"/>
      <c r="S244" s="602"/>
      <c r="T244" s="602"/>
      <c r="U244" s="602"/>
      <c r="V244" s="602"/>
      <c r="W244" s="602"/>
      <c r="X244" s="602"/>
      <c r="Y244" s="599">
        <f t="shared" si="85"/>
        <v>0</v>
      </c>
      <c r="Z244" s="602"/>
      <c r="AA244" s="602"/>
      <c r="AB244" s="602"/>
      <c r="AC244" s="602"/>
    </row>
    <row r="245" spans="1:29" ht="14.25">
      <c r="A245" s="356"/>
      <c r="B245" s="633"/>
      <c r="C245" s="355" t="s">
        <v>938</v>
      </c>
      <c r="D245" s="638" t="s">
        <v>939</v>
      </c>
      <c r="E245" s="602"/>
      <c r="F245" s="602"/>
      <c r="G245" s="602"/>
      <c r="H245" s="602"/>
      <c r="I245" s="602"/>
      <c r="J245" s="602"/>
      <c r="K245" s="599"/>
      <c r="L245" s="599"/>
      <c r="M245" s="602"/>
      <c r="N245" s="602"/>
      <c r="O245" s="602"/>
      <c r="P245" s="602"/>
      <c r="Q245" s="602"/>
      <c r="R245" s="602"/>
      <c r="S245" s="602"/>
      <c r="T245" s="602"/>
      <c r="U245" s="602"/>
      <c r="V245" s="602"/>
      <c r="W245" s="602"/>
      <c r="X245" s="602"/>
      <c r="Y245" s="599">
        <f t="shared" si="85"/>
        <v>0</v>
      </c>
      <c r="Z245" s="602"/>
      <c r="AA245" s="602"/>
      <c r="AB245" s="602"/>
      <c r="AC245" s="602"/>
    </row>
    <row r="246" spans="1:29" ht="14.25">
      <c r="A246" s="356"/>
      <c r="B246" s="633"/>
      <c r="C246" s="356" t="s">
        <v>425</v>
      </c>
      <c r="D246" s="636" t="s">
        <v>940</v>
      </c>
      <c r="E246" s="602"/>
      <c r="F246" s="602"/>
      <c r="G246" s="602"/>
      <c r="H246" s="602"/>
      <c r="I246" s="602"/>
      <c r="J246" s="602"/>
      <c r="K246" s="599"/>
      <c r="L246" s="599"/>
      <c r="M246" s="602"/>
      <c r="N246" s="602"/>
      <c r="O246" s="602"/>
      <c r="P246" s="602"/>
      <c r="Q246" s="602"/>
      <c r="R246" s="602"/>
      <c r="S246" s="602"/>
      <c r="T246" s="602"/>
      <c r="U246" s="602"/>
      <c r="V246" s="602"/>
      <c r="W246" s="602"/>
      <c r="X246" s="602"/>
      <c r="Y246" s="599">
        <f t="shared" si="85"/>
        <v>0</v>
      </c>
      <c r="Z246" s="602"/>
      <c r="AA246" s="602"/>
      <c r="AB246" s="602"/>
      <c r="AC246" s="602"/>
    </row>
    <row r="247" spans="1:29" ht="14.25">
      <c r="A247" s="356"/>
      <c r="B247" s="633" t="s">
        <v>941</v>
      </c>
      <c r="C247" s="615"/>
      <c r="D247" s="613" t="s">
        <v>942</v>
      </c>
      <c r="E247" s="602"/>
      <c r="F247" s="602"/>
      <c r="G247" s="602"/>
      <c r="H247" s="602"/>
      <c r="I247" s="602"/>
      <c r="J247" s="602"/>
      <c r="K247" s="599"/>
      <c r="L247" s="599"/>
      <c r="M247" s="602"/>
      <c r="N247" s="602"/>
      <c r="O247" s="602"/>
      <c r="P247" s="602"/>
      <c r="Q247" s="602"/>
      <c r="R247" s="602"/>
      <c r="S247" s="602"/>
      <c r="T247" s="602"/>
      <c r="U247" s="602"/>
      <c r="V247" s="602"/>
      <c r="W247" s="602"/>
      <c r="X247" s="602"/>
      <c r="Y247" s="599">
        <f t="shared" si="85"/>
        <v>0</v>
      </c>
      <c r="Z247" s="602"/>
      <c r="AA247" s="602"/>
      <c r="AB247" s="602"/>
      <c r="AC247" s="602"/>
    </row>
    <row r="248" spans="1:29" ht="14.25">
      <c r="A248" s="356"/>
      <c r="B248" s="633"/>
      <c r="C248" s="356" t="s">
        <v>435</v>
      </c>
      <c r="D248" s="639" t="s">
        <v>943</v>
      </c>
      <c r="E248" s="602"/>
      <c r="F248" s="602"/>
      <c r="G248" s="602"/>
      <c r="H248" s="602"/>
      <c r="I248" s="602"/>
      <c r="J248" s="602"/>
      <c r="K248" s="599"/>
      <c r="L248" s="599"/>
      <c r="M248" s="602"/>
      <c r="N248" s="602"/>
      <c r="O248" s="602"/>
      <c r="P248" s="602"/>
      <c r="Q248" s="602"/>
      <c r="R248" s="602"/>
      <c r="S248" s="602"/>
      <c r="T248" s="602"/>
      <c r="U248" s="602"/>
      <c r="V248" s="602"/>
      <c r="W248" s="602"/>
      <c r="X248" s="602"/>
      <c r="Y248" s="599">
        <f t="shared" si="85"/>
        <v>0</v>
      </c>
      <c r="Z248" s="602"/>
      <c r="AA248" s="602"/>
      <c r="AB248" s="602"/>
      <c r="AC248" s="602"/>
    </row>
    <row r="249" spans="1:29" ht="15">
      <c r="A249" s="356"/>
      <c r="B249" s="633" t="s">
        <v>271</v>
      </c>
      <c r="C249" s="614"/>
      <c r="D249" s="613" t="s">
        <v>944</v>
      </c>
      <c r="E249" s="602"/>
      <c r="F249" s="602"/>
      <c r="G249" s="602"/>
      <c r="H249" s="602"/>
      <c r="I249" s="602"/>
      <c r="J249" s="602"/>
      <c r="K249" s="599"/>
      <c r="L249" s="599"/>
      <c r="M249" s="602"/>
      <c r="N249" s="602"/>
      <c r="O249" s="602"/>
      <c r="P249" s="602"/>
      <c r="Q249" s="602"/>
      <c r="R249" s="602"/>
      <c r="S249" s="602"/>
      <c r="T249" s="602"/>
      <c r="U249" s="602"/>
      <c r="V249" s="602"/>
      <c r="W249" s="602"/>
      <c r="X249" s="602"/>
      <c r="Y249" s="599">
        <f t="shared" si="85"/>
        <v>0</v>
      </c>
      <c r="Z249" s="602"/>
      <c r="AA249" s="602"/>
      <c r="AB249" s="602"/>
      <c r="AC249" s="602"/>
    </row>
    <row r="250" spans="1:29" ht="15.75">
      <c r="A250" s="396" t="s">
        <v>945</v>
      </c>
      <c r="B250" s="640"/>
      <c r="C250" s="615"/>
      <c r="D250" s="627" t="s">
        <v>946</v>
      </c>
      <c r="E250" s="602"/>
      <c r="F250" s="602"/>
      <c r="G250" s="602"/>
      <c r="H250" s="602"/>
      <c r="I250" s="602"/>
      <c r="J250" s="602"/>
      <c r="K250" s="599"/>
      <c r="L250" s="599"/>
      <c r="M250" s="602"/>
      <c r="N250" s="602"/>
      <c r="O250" s="602"/>
      <c r="P250" s="602"/>
      <c r="Q250" s="602"/>
      <c r="R250" s="602"/>
      <c r="S250" s="602"/>
      <c r="T250" s="602"/>
      <c r="U250" s="602"/>
      <c r="V250" s="602"/>
      <c r="W250" s="602"/>
      <c r="X250" s="602"/>
      <c r="Y250" s="599">
        <f t="shared" si="85"/>
        <v>0</v>
      </c>
      <c r="Z250" s="602"/>
      <c r="AA250" s="602"/>
      <c r="AB250" s="602"/>
      <c r="AC250" s="602"/>
    </row>
    <row r="251" spans="1:29" ht="14.25">
      <c r="A251" s="612" t="s">
        <v>750</v>
      </c>
      <c r="B251" s="612"/>
      <c r="C251" s="612"/>
      <c r="D251" s="624"/>
      <c r="E251" s="602"/>
      <c r="F251" s="602"/>
      <c r="G251" s="602"/>
      <c r="H251" s="602"/>
      <c r="I251" s="602"/>
      <c r="J251" s="602"/>
      <c r="K251" s="599"/>
      <c r="L251" s="599"/>
      <c r="M251" s="602"/>
      <c r="N251" s="602"/>
      <c r="O251" s="602"/>
      <c r="P251" s="602"/>
      <c r="Q251" s="602"/>
      <c r="R251" s="602"/>
      <c r="S251" s="602"/>
      <c r="T251" s="602"/>
      <c r="U251" s="602"/>
      <c r="V251" s="602"/>
      <c r="W251" s="602"/>
      <c r="X251" s="602"/>
      <c r="Y251" s="599">
        <f t="shared" si="85"/>
        <v>0</v>
      </c>
      <c r="Z251" s="602"/>
      <c r="AA251" s="602"/>
      <c r="AB251" s="602"/>
      <c r="AC251" s="602"/>
    </row>
    <row r="252" spans="1:29" ht="14.25">
      <c r="A252" s="622"/>
      <c r="B252" s="633" t="s">
        <v>1679</v>
      </c>
      <c r="C252" s="633"/>
      <c r="D252" s="624" t="s">
        <v>947</v>
      </c>
      <c r="E252" s="602"/>
      <c r="F252" s="602"/>
      <c r="G252" s="602"/>
      <c r="H252" s="602"/>
      <c r="I252" s="602"/>
      <c r="J252" s="602"/>
      <c r="K252" s="599"/>
      <c r="L252" s="599"/>
      <c r="M252" s="602"/>
      <c r="N252" s="602"/>
      <c r="O252" s="602"/>
      <c r="P252" s="602"/>
      <c r="Q252" s="602"/>
      <c r="R252" s="602"/>
      <c r="S252" s="602"/>
      <c r="T252" s="602"/>
      <c r="U252" s="602"/>
      <c r="V252" s="602"/>
      <c r="W252" s="602"/>
      <c r="X252" s="602"/>
      <c r="Y252" s="599">
        <f t="shared" si="85"/>
        <v>0</v>
      </c>
      <c r="Z252" s="602"/>
      <c r="AA252" s="602"/>
      <c r="AB252" s="602"/>
      <c r="AC252" s="602"/>
    </row>
    <row r="253" spans="1:29" ht="14.25">
      <c r="A253" s="622"/>
      <c r="B253" s="615" t="s">
        <v>948</v>
      </c>
      <c r="C253" s="633"/>
      <c r="D253" s="624" t="s">
        <v>949</v>
      </c>
      <c r="E253" s="602"/>
      <c r="F253" s="602"/>
      <c r="G253" s="602"/>
      <c r="H253" s="602"/>
      <c r="I253" s="602"/>
      <c r="J253" s="602"/>
      <c r="K253" s="599"/>
      <c r="L253" s="599"/>
      <c r="M253" s="602"/>
      <c r="N253" s="602"/>
      <c r="O253" s="602"/>
      <c r="P253" s="602"/>
      <c r="Q253" s="602"/>
      <c r="R253" s="602"/>
      <c r="S253" s="602"/>
      <c r="T253" s="602"/>
      <c r="U253" s="602"/>
      <c r="V253" s="602"/>
      <c r="W253" s="602"/>
      <c r="X253" s="602"/>
      <c r="Y253" s="599">
        <f t="shared" si="85"/>
        <v>0</v>
      </c>
      <c r="Z253" s="602"/>
      <c r="AA253" s="602"/>
      <c r="AB253" s="602"/>
      <c r="AC253" s="602"/>
    </row>
    <row r="254" spans="1:29" ht="14.25">
      <c r="A254" s="622"/>
      <c r="B254" s="615"/>
      <c r="C254" s="633" t="s">
        <v>441</v>
      </c>
      <c r="D254" s="624" t="s">
        <v>950</v>
      </c>
      <c r="E254" s="602"/>
      <c r="F254" s="602"/>
      <c r="G254" s="602"/>
      <c r="H254" s="602"/>
      <c r="I254" s="602"/>
      <c r="J254" s="602"/>
      <c r="K254" s="599"/>
      <c r="L254" s="599"/>
      <c r="M254" s="602"/>
      <c r="N254" s="602"/>
      <c r="O254" s="602"/>
      <c r="P254" s="602"/>
      <c r="Q254" s="602"/>
      <c r="R254" s="602"/>
      <c r="S254" s="602"/>
      <c r="T254" s="602"/>
      <c r="U254" s="602"/>
      <c r="V254" s="602"/>
      <c r="W254" s="602"/>
      <c r="X254" s="602"/>
      <c r="Y254" s="599">
        <f t="shared" si="85"/>
        <v>0</v>
      </c>
      <c r="Z254" s="602"/>
      <c r="AA254" s="602"/>
      <c r="AB254" s="602"/>
      <c r="AC254" s="602"/>
    </row>
    <row r="255" spans="1:29" ht="14.25">
      <c r="A255" s="622"/>
      <c r="B255" s="615" t="s">
        <v>951</v>
      </c>
      <c r="C255" s="633"/>
      <c r="D255" s="624" t="s">
        <v>952</v>
      </c>
      <c r="E255" s="602"/>
      <c r="F255" s="602"/>
      <c r="G255" s="602"/>
      <c r="H255" s="602"/>
      <c r="I255" s="602"/>
      <c r="J255" s="602"/>
      <c r="K255" s="599"/>
      <c r="L255" s="599"/>
      <c r="M255" s="602"/>
      <c r="N255" s="602"/>
      <c r="O255" s="602"/>
      <c r="P255" s="602"/>
      <c r="Q255" s="602"/>
      <c r="R255" s="602"/>
      <c r="S255" s="602"/>
      <c r="T255" s="602"/>
      <c r="U255" s="602"/>
      <c r="V255" s="602"/>
      <c r="W255" s="602"/>
      <c r="X255" s="602"/>
      <c r="Y255" s="599">
        <f t="shared" si="85"/>
        <v>0</v>
      </c>
      <c r="Z255" s="602"/>
      <c r="AA255" s="602"/>
      <c r="AB255" s="602"/>
      <c r="AC255" s="602"/>
    </row>
    <row r="256" spans="1:29" ht="14.25">
      <c r="A256" s="622"/>
      <c r="B256" s="615" t="s">
        <v>953</v>
      </c>
      <c r="C256" s="633"/>
      <c r="D256" s="624" t="s">
        <v>954</v>
      </c>
      <c r="E256" s="602"/>
      <c r="F256" s="602"/>
      <c r="G256" s="602"/>
      <c r="H256" s="602"/>
      <c r="I256" s="602"/>
      <c r="J256" s="602"/>
      <c r="K256" s="599"/>
      <c r="L256" s="599"/>
      <c r="M256" s="602"/>
      <c r="N256" s="602"/>
      <c r="O256" s="602"/>
      <c r="P256" s="602"/>
      <c r="Q256" s="602"/>
      <c r="R256" s="602"/>
      <c r="S256" s="602"/>
      <c r="T256" s="602"/>
      <c r="U256" s="602"/>
      <c r="V256" s="602"/>
      <c r="W256" s="602"/>
      <c r="X256" s="602"/>
      <c r="Y256" s="599">
        <f t="shared" si="85"/>
        <v>0</v>
      </c>
      <c r="Z256" s="602"/>
      <c r="AA256" s="602"/>
      <c r="AB256" s="602"/>
      <c r="AC256" s="602"/>
    </row>
    <row r="257" spans="1:29" ht="14.25">
      <c r="A257" s="622"/>
      <c r="B257" s="615" t="s">
        <v>955</v>
      </c>
      <c r="C257" s="633"/>
      <c r="D257" s="624" t="s">
        <v>956</v>
      </c>
      <c r="E257" s="602"/>
      <c r="F257" s="602"/>
      <c r="G257" s="602"/>
      <c r="H257" s="602"/>
      <c r="I257" s="602"/>
      <c r="J257" s="602"/>
      <c r="K257" s="599"/>
      <c r="L257" s="599"/>
      <c r="M257" s="602"/>
      <c r="N257" s="602"/>
      <c r="O257" s="602"/>
      <c r="P257" s="602"/>
      <c r="Q257" s="602"/>
      <c r="R257" s="602"/>
      <c r="S257" s="602"/>
      <c r="T257" s="602"/>
      <c r="U257" s="602"/>
      <c r="V257" s="602"/>
      <c r="W257" s="602"/>
      <c r="X257" s="602"/>
      <c r="Y257" s="599">
        <f t="shared" si="85"/>
        <v>0</v>
      </c>
      <c r="Z257" s="602"/>
      <c r="AA257" s="602"/>
      <c r="AB257" s="602"/>
      <c r="AC257" s="602"/>
    </row>
    <row r="258" spans="1:29" ht="18.75">
      <c r="A258" s="1089" t="s">
        <v>957</v>
      </c>
      <c r="B258" s="1089"/>
      <c r="C258" s="1089"/>
      <c r="D258" s="661" t="s">
        <v>958</v>
      </c>
      <c r="E258" s="658">
        <f>E259</f>
        <v>150</v>
      </c>
      <c r="F258" s="659">
        <v>0</v>
      </c>
      <c r="G258" s="659">
        <f>E258</f>
        <v>150</v>
      </c>
      <c r="H258" s="659">
        <v>0</v>
      </c>
      <c r="I258" s="659">
        <v>0</v>
      </c>
      <c r="J258" s="659">
        <v>0</v>
      </c>
      <c r="K258" s="659">
        <v>0</v>
      </c>
      <c r="L258" s="659">
        <v>0</v>
      </c>
      <c r="M258" s="659">
        <v>0</v>
      </c>
      <c r="N258" s="659">
        <v>0</v>
      </c>
      <c r="O258" s="659">
        <v>0</v>
      </c>
      <c r="P258" s="659">
        <v>0</v>
      </c>
      <c r="Q258" s="659">
        <v>0</v>
      </c>
      <c r="R258" s="659">
        <v>0</v>
      </c>
      <c r="S258" s="659">
        <v>0</v>
      </c>
      <c r="T258" s="659">
        <v>0</v>
      </c>
      <c r="U258" s="659">
        <v>0</v>
      </c>
      <c r="V258" s="659">
        <v>0</v>
      </c>
      <c r="W258" s="659">
        <v>0</v>
      </c>
      <c r="X258" s="659">
        <v>0</v>
      </c>
      <c r="Y258" s="658">
        <f>Y259</f>
        <v>150</v>
      </c>
      <c r="Z258" s="658">
        <f>Z259</f>
        <v>150</v>
      </c>
      <c r="AA258" s="659">
        <v>0</v>
      </c>
      <c r="AB258" s="659">
        <v>0</v>
      </c>
      <c r="AC258" s="659">
        <v>0</v>
      </c>
    </row>
    <row r="259" spans="1:29" ht="15.75">
      <c r="A259" s="396" t="s">
        <v>959</v>
      </c>
      <c r="B259" s="642"/>
      <c r="C259" s="614"/>
      <c r="D259" s="624" t="s">
        <v>960</v>
      </c>
      <c r="E259" s="599">
        <f>E265</f>
        <v>150</v>
      </c>
      <c r="F259" s="602"/>
      <c r="G259" s="602">
        <f>E259</f>
        <v>150</v>
      </c>
      <c r="H259" s="602"/>
      <c r="I259" s="602"/>
      <c r="J259" s="602"/>
      <c r="K259" s="599"/>
      <c r="L259" s="599"/>
      <c r="M259" s="602"/>
      <c r="N259" s="602"/>
      <c r="O259" s="602"/>
      <c r="P259" s="602"/>
      <c r="Q259" s="602"/>
      <c r="R259" s="602"/>
      <c r="S259" s="602"/>
      <c r="T259" s="602"/>
      <c r="U259" s="602"/>
      <c r="V259" s="602"/>
      <c r="W259" s="602"/>
      <c r="X259" s="602"/>
      <c r="Y259" s="599">
        <f>Y265</f>
        <v>150</v>
      </c>
      <c r="Z259" s="599">
        <f>Z265</f>
        <v>150</v>
      </c>
      <c r="AA259" s="602"/>
      <c r="AB259" s="602"/>
      <c r="AC259" s="602"/>
    </row>
    <row r="260" spans="1:29" ht="14.25">
      <c r="A260" s="612" t="s">
        <v>750</v>
      </c>
      <c r="B260" s="612"/>
      <c r="C260" s="612"/>
      <c r="D260" s="624"/>
      <c r="E260" s="602"/>
      <c r="F260" s="602"/>
      <c r="G260" s="602"/>
      <c r="H260" s="602"/>
      <c r="I260" s="602"/>
      <c r="J260" s="602"/>
      <c r="K260" s="599"/>
      <c r="L260" s="599"/>
      <c r="M260" s="602"/>
      <c r="N260" s="602"/>
      <c r="O260" s="602"/>
      <c r="P260" s="602"/>
      <c r="Q260" s="602"/>
      <c r="R260" s="602"/>
      <c r="S260" s="602"/>
      <c r="T260" s="602"/>
      <c r="U260" s="602"/>
      <c r="V260" s="602"/>
      <c r="W260" s="602"/>
      <c r="X260" s="602"/>
      <c r="Y260" s="599">
        <f>SUM(Z260:AC260)</f>
        <v>0</v>
      </c>
      <c r="Z260" s="602"/>
      <c r="AA260" s="602"/>
      <c r="AB260" s="602"/>
      <c r="AC260" s="602"/>
    </row>
    <row r="261" spans="1:29" ht="15">
      <c r="A261" s="356"/>
      <c r="B261" s="633" t="s">
        <v>961</v>
      </c>
      <c r="C261" s="614"/>
      <c r="D261" s="624" t="s">
        <v>962</v>
      </c>
      <c r="E261" s="602"/>
      <c r="F261" s="602"/>
      <c r="G261" s="602"/>
      <c r="H261" s="602"/>
      <c r="I261" s="602"/>
      <c r="J261" s="602"/>
      <c r="K261" s="599"/>
      <c r="L261" s="599"/>
      <c r="M261" s="602"/>
      <c r="N261" s="602"/>
      <c r="O261" s="602"/>
      <c r="P261" s="602"/>
      <c r="Q261" s="602"/>
      <c r="R261" s="602"/>
      <c r="S261" s="602"/>
      <c r="T261" s="602"/>
      <c r="U261" s="602"/>
      <c r="V261" s="602"/>
      <c r="W261" s="602"/>
      <c r="X261" s="602"/>
      <c r="Y261" s="599">
        <f>SUM(Z261:AC261)</f>
        <v>0</v>
      </c>
      <c r="Z261" s="602"/>
      <c r="AA261" s="602"/>
      <c r="AB261" s="602"/>
      <c r="AC261" s="602"/>
    </row>
    <row r="262" spans="1:29" ht="14.25">
      <c r="A262" s="356"/>
      <c r="B262" s="633"/>
      <c r="C262" s="356" t="s">
        <v>447</v>
      </c>
      <c r="D262" s="624" t="s">
        <v>963</v>
      </c>
      <c r="E262" s="602"/>
      <c r="F262" s="602"/>
      <c r="G262" s="602"/>
      <c r="H262" s="602"/>
      <c r="I262" s="602"/>
      <c r="J262" s="602"/>
      <c r="K262" s="599"/>
      <c r="L262" s="599"/>
      <c r="M262" s="602"/>
      <c r="N262" s="602"/>
      <c r="O262" s="602"/>
      <c r="P262" s="602"/>
      <c r="Q262" s="602"/>
      <c r="R262" s="602"/>
      <c r="S262" s="602"/>
      <c r="T262" s="602"/>
      <c r="U262" s="602"/>
      <c r="V262" s="602"/>
      <c r="W262" s="602"/>
      <c r="X262" s="602"/>
      <c r="Y262" s="599">
        <f>SUM(Z262:AC262)</f>
        <v>0</v>
      </c>
      <c r="Z262" s="602"/>
      <c r="AA262" s="602"/>
      <c r="AB262" s="602"/>
      <c r="AC262" s="602"/>
    </row>
    <row r="263" spans="1:29" ht="14.25">
      <c r="A263" s="356"/>
      <c r="B263" s="633"/>
      <c r="C263" s="356" t="s">
        <v>448</v>
      </c>
      <c r="D263" s="624" t="s">
        <v>964</v>
      </c>
      <c r="E263" s="602"/>
      <c r="F263" s="602"/>
      <c r="G263" s="602"/>
      <c r="H263" s="602"/>
      <c r="I263" s="602"/>
      <c r="J263" s="602"/>
      <c r="K263" s="599"/>
      <c r="L263" s="599"/>
      <c r="M263" s="602"/>
      <c r="N263" s="602"/>
      <c r="O263" s="602"/>
      <c r="P263" s="602"/>
      <c r="Q263" s="602"/>
      <c r="R263" s="602"/>
      <c r="S263" s="602"/>
      <c r="T263" s="602"/>
      <c r="U263" s="602"/>
      <c r="V263" s="602"/>
      <c r="W263" s="602"/>
      <c r="X263" s="602"/>
      <c r="Y263" s="599">
        <f>SUM(Z263:AC263)</f>
        <v>0</v>
      </c>
      <c r="Z263" s="602"/>
      <c r="AA263" s="602"/>
      <c r="AB263" s="602"/>
      <c r="AC263" s="602"/>
    </row>
    <row r="264" spans="1:29" ht="14.25">
      <c r="A264" s="356"/>
      <c r="B264" s="633" t="s">
        <v>965</v>
      </c>
      <c r="C264" s="354"/>
      <c r="D264" s="624" t="s">
        <v>966</v>
      </c>
      <c r="E264" s="602"/>
      <c r="F264" s="602"/>
      <c r="G264" s="602"/>
      <c r="H264" s="602"/>
      <c r="I264" s="602"/>
      <c r="J264" s="602"/>
      <c r="K264" s="599"/>
      <c r="L264" s="599"/>
      <c r="M264" s="602"/>
      <c r="N264" s="602"/>
      <c r="O264" s="602"/>
      <c r="P264" s="602"/>
      <c r="Q264" s="602"/>
      <c r="R264" s="602"/>
      <c r="S264" s="602"/>
      <c r="T264" s="602"/>
      <c r="U264" s="602"/>
      <c r="V264" s="602"/>
      <c r="W264" s="602"/>
      <c r="X264" s="602"/>
      <c r="Y264" s="599">
        <f>SUM(Z264:AC264)</f>
        <v>0</v>
      </c>
      <c r="Z264" s="602"/>
      <c r="AA264" s="602"/>
      <c r="AB264" s="602"/>
      <c r="AC264" s="602"/>
    </row>
    <row r="265" spans="1:29" ht="15">
      <c r="A265" s="356"/>
      <c r="B265" s="633" t="s">
        <v>274</v>
      </c>
      <c r="C265" s="614"/>
      <c r="D265" s="624" t="s">
        <v>967</v>
      </c>
      <c r="E265" s="602">
        <f>SUM(Y265)</f>
        <v>150</v>
      </c>
      <c r="F265" s="602"/>
      <c r="G265" s="602">
        <f>E265</f>
        <v>150</v>
      </c>
      <c r="H265" s="602"/>
      <c r="I265" s="602"/>
      <c r="J265" s="602"/>
      <c r="K265" s="599"/>
      <c r="L265" s="599"/>
      <c r="M265" s="602"/>
      <c r="N265" s="602"/>
      <c r="O265" s="602"/>
      <c r="P265" s="602"/>
      <c r="Q265" s="602"/>
      <c r="R265" s="602"/>
      <c r="S265" s="602"/>
      <c r="T265" s="602"/>
      <c r="U265" s="602"/>
      <c r="V265" s="602"/>
      <c r="W265" s="602"/>
      <c r="X265" s="602"/>
      <c r="Y265" s="599">
        <v>150</v>
      </c>
      <c r="Z265" s="602">
        <v>150</v>
      </c>
      <c r="AA265" s="602"/>
      <c r="AB265" s="602"/>
      <c r="AC265" s="602"/>
    </row>
    <row r="266" spans="1:29" ht="15">
      <c r="A266" s="643" t="s">
        <v>968</v>
      </c>
      <c r="B266" s="633"/>
      <c r="C266" s="614"/>
      <c r="D266" s="624" t="s">
        <v>969</v>
      </c>
      <c r="E266" s="602"/>
      <c r="F266" s="602"/>
      <c r="G266" s="602"/>
      <c r="H266" s="602"/>
      <c r="I266" s="602"/>
      <c r="J266" s="602"/>
      <c r="K266" s="599"/>
      <c r="L266" s="599"/>
      <c r="M266" s="602"/>
      <c r="N266" s="602"/>
      <c r="O266" s="602"/>
      <c r="P266" s="602"/>
      <c r="Q266" s="602"/>
      <c r="R266" s="602"/>
      <c r="S266" s="602"/>
      <c r="T266" s="602"/>
      <c r="U266" s="602"/>
      <c r="V266" s="602"/>
      <c r="W266" s="602"/>
      <c r="X266" s="602"/>
      <c r="Y266" s="599">
        <f aca="true" t="shared" si="86" ref="Y266:Y272">SUM(Z266:AC266)</f>
        <v>0</v>
      </c>
      <c r="Z266" s="602"/>
      <c r="AA266" s="602"/>
      <c r="AB266" s="602"/>
      <c r="AC266" s="602"/>
    </row>
    <row r="267" spans="1:29" ht="14.25">
      <c r="A267" s="612" t="s">
        <v>750</v>
      </c>
      <c r="B267" s="612"/>
      <c r="C267" s="612"/>
      <c r="D267" s="624"/>
      <c r="E267" s="602"/>
      <c r="F267" s="602"/>
      <c r="G267" s="602"/>
      <c r="H267" s="602"/>
      <c r="I267" s="602"/>
      <c r="J267" s="602"/>
      <c r="K267" s="599"/>
      <c r="L267" s="599"/>
      <c r="M267" s="602"/>
      <c r="N267" s="602"/>
      <c r="O267" s="602"/>
      <c r="P267" s="602"/>
      <c r="Q267" s="602"/>
      <c r="R267" s="602"/>
      <c r="S267" s="602"/>
      <c r="T267" s="602"/>
      <c r="U267" s="602"/>
      <c r="V267" s="602"/>
      <c r="W267" s="602"/>
      <c r="X267" s="602"/>
      <c r="Y267" s="599">
        <f t="shared" si="86"/>
        <v>0</v>
      </c>
      <c r="Z267" s="602"/>
      <c r="AA267" s="602"/>
      <c r="AB267" s="602"/>
      <c r="AC267" s="602"/>
    </row>
    <row r="268" spans="1:29" ht="15">
      <c r="A268" s="356"/>
      <c r="B268" s="633" t="s">
        <v>970</v>
      </c>
      <c r="C268" s="614"/>
      <c r="D268" s="624" t="s">
        <v>971</v>
      </c>
      <c r="E268" s="602"/>
      <c r="F268" s="602"/>
      <c r="G268" s="602"/>
      <c r="H268" s="602"/>
      <c r="I268" s="602"/>
      <c r="J268" s="602"/>
      <c r="K268" s="599"/>
      <c r="L268" s="599"/>
      <c r="M268" s="602"/>
      <c r="N268" s="602"/>
      <c r="O268" s="602"/>
      <c r="P268" s="602"/>
      <c r="Q268" s="602"/>
      <c r="R268" s="602"/>
      <c r="S268" s="602"/>
      <c r="T268" s="602"/>
      <c r="U268" s="602"/>
      <c r="V268" s="602"/>
      <c r="W268" s="602"/>
      <c r="X268" s="602"/>
      <c r="Y268" s="599">
        <f t="shared" si="86"/>
        <v>0</v>
      </c>
      <c r="Z268" s="602"/>
      <c r="AA268" s="602"/>
      <c r="AB268" s="602"/>
      <c r="AC268" s="602"/>
    </row>
    <row r="269" spans="1:29" ht="15">
      <c r="A269" s="356"/>
      <c r="B269" s="633" t="s">
        <v>972</v>
      </c>
      <c r="C269" s="614"/>
      <c r="D269" s="624" t="s">
        <v>973</v>
      </c>
      <c r="E269" s="602"/>
      <c r="F269" s="602"/>
      <c r="G269" s="602"/>
      <c r="H269" s="602"/>
      <c r="I269" s="602"/>
      <c r="J269" s="602"/>
      <c r="K269" s="599"/>
      <c r="L269" s="599"/>
      <c r="M269" s="602"/>
      <c r="N269" s="602"/>
      <c r="O269" s="602"/>
      <c r="P269" s="602"/>
      <c r="Q269" s="602"/>
      <c r="R269" s="602"/>
      <c r="S269" s="602"/>
      <c r="T269" s="602"/>
      <c r="U269" s="602"/>
      <c r="V269" s="602"/>
      <c r="W269" s="602"/>
      <c r="X269" s="602"/>
      <c r="Y269" s="599">
        <f t="shared" si="86"/>
        <v>0</v>
      </c>
      <c r="Z269" s="602"/>
      <c r="AA269" s="602"/>
      <c r="AB269" s="602"/>
      <c r="AC269" s="602"/>
    </row>
    <row r="270" spans="1:29" ht="15">
      <c r="A270" s="356"/>
      <c r="B270" s="633" t="s">
        <v>974</v>
      </c>
      <c r="C270" s="614"/>
      <c r="D270" s="624" t="s">
        <v>975</v>
      </c>
      <c r="E270" s="602"/>
      <c r="F270" s="602"/>
      <c r="G270" s="602"/>
      <c r="H270" s="602"/>
      <c r="I270" s="602"/>
      <c r="J270" s="602"/>
      <c r="K270" s="599"/>
      <c r="L270" s="599"/>
      <c r="M270" s="602"/>
      <c r="N270" s="602"/>
      <c r="O270" s="602"/>
      <c r="P270" s="602"/>
      <c r="Q270" s="602"/>
      <c r="R270" s="602"/>
      <c r="S270" s="602"/>
      <c r="T270" s="602"/>
      <c r="U270" s="602"/>
      <c r="V270" s="602"/>
      <c r="W270" s="602"/>
      <c r="X270" s="602"/>
      <c r="Y270" s="599">
        <f t="shared" si="86"/>
        <v>0</v>
      </c>
      <c r="Z270" s="602"/>
      <c r="AA270" s="602"/>
      <c r="AB270" s="602"/>
      <c r="AC270" s="602"/>
    </row>
    <row r="271" spans="1:29" ht="14.25">
      <c r="A271" s="356"/>
      <c r="B271" s="633"/>
      <c r="C271" s="642" t="s">
        <v>451</v>
      </c>
      <c r="D271" s="624" t="s">
        <v>976</v>
      </c>
      <c r="E271" s="602"/>
      <c r="F271" s="602"/>
      <c r="G271" s="602"/>
      <c r="H271" s="602"/>
      <c r="I271" s="602"/>
      <c r="J271" s="602"/>
      <c r="K271" s="599"/>
      <c r="L271" s="599"/>
      <c r="M271" s="602"/>
      <c r="N271" s="602"/>
      <c r="O271" s="602"/>
      <c r="P271" s="602"/>
      <c r="Q271" s="602"/>
      <c r="R271" s="602"/>
      <c r="S271" s="602"/>
      <c r="T271" s="602"/>
      <c r="U271" s="602"/>
      <c r="V271" s="602"/>
      <c r="W271" s="602"/>
      <c r="X271" s="602"/>
      <c r="Y271" s="599">
        <f t="shared" si="86"/>
        <v>0</v>
      </c>
      <c r="Z271" s="602"/>
      <c r="AA271" s="602"/>
      <c r="AB271" s="602"/>
      <c r="AC271" s="602"/>
    </row>
    <row r="272" spans="1:29" ht="14.25">
      <c r="A272" s="356"/>
      <c r="B272" s="633"/>
      <c r="C272" s="642" t="s">
        <v>452</v>
      </c>
      <c r="D272" s="624" t="s">
        <v>977</v>
      </c>
      <c r="E272" s="602"/>
      <c r="F272" s="602"/>
      <c r="G272" s="602"/>
      <c r="H272" s="602"/>
      <c r="I272" s="602"/>
      <c r="J272" s="602"/>
      <c r="K272" s="599"/>
      <c r="L272" s="599"/>
      <c r="M272" s="602"/>
      <c r="N272" s="602"/>
      <c r="O272" s="602"/>
      <c r="P272" s="602"/>
      <c r="Q272" s="602"/>
      <c r="R272" s="602"/>
      <c r="S272" s="602"/>
      <c r="T272" s="602"/>
      <c r="U272" s="602"/>
      <c r="V272" s="602"/>
      <c r="W272" s="602"/>
      <c r="X272" s="602"/>
      <c r="Y272" s="599">
        <f t="shared" si="86"/>
        <v>0</v>
      </c>
      <c r="Z272" s="602"/>
      <c r="AA272" s="602"/>
      <c r="AB272" s="602"/>
      <c r="AC272" s="602"/>
    </row>
    <row r="273" spans="1:29" ht="18.75">
      <c r="A273" s="1088" t="s">
        <v>978</v>
      </c>
      <c r="B273" s="1088"/>
      <c r="C273" s="1088"/>
      <c r="D273" s="661" t="s">
        <v>979</v>
      </c>
      <c r="E273" s="658">
        <v>0</v>
      </c>
      <c r="F273" s="658">
        <v>0</v>
      </c>
      <c r="G273" s="658">
        <v>0</v>
      </c>
      <c r="H273" s="658">
        <v>0</v>
      </c>
      <c r="I273" s="658">
        <v>0</v>
      </c>
      <c r="J273" s="658">
        <v>0</v>
      </c>
      <c r="K273" s="658">
        <v>0</v>
      </c>
      <c r="L273" s="658">
        <v>0</v>
      </c>
      <c r="M273" s="658">
        <v>0</v>
      </c>
      <c r="N273" s="658">
        <v>0</v>
      </c>
      <c r="O273" s="658">
        <v>0</v>
      </c>
      <c r="P273" s="658">
        <v>0</v>
      </c>
      <c r="Q273" s="658">
        <v>0</v>
      </c>
      <c r="R273" s="658">
        <v>0</v>
      </c>
      <c r="S273" s="658">
        <v>0</v>
      </c>
      <c r="T273" s="658">
        <v>0</v>
      </c>
      <c r="U273" s="658">
        <v>0</v>
      </c>
      <c r="V273" s="658">
        <v>0</v>
      </c>
      <c r="W273" s="658">
        <v>0</v>
      </c>
      <c r="X273" s="658">
        <v>0</v>
      </c>
      <c r="Y273" s="658">
        <v>0</v>
      </c>
      <c r="Z273" s="658">
        <v>0</v>
      </c>
      <c r="AA273" s="658">
        <v>0</v>
      </c>
      <c r="AB273" s="658">
        <v>0</v>
      </c>
      <c r="AC273" s="658">
        <v>0</v>
      </c>
    </row>
    <row r="274" spans="1:29" ht="15.75">
      <c r="A274" s="396" t="s">
        <v>980</v>
      </c>
      <c r="B274" s="642"/>
      <c r="C274" s="615"/>
      <c r="D274" s="624" t="s">
        <v>981</v>
      </c>
      <c r="E274" s="602"/>
      <c r="F274" s="602"/>
      <c r="G274" s="602"/>
      <c r="H274" s="602"/>
      <c r="I274" s="602"/>
      <c r="J274" s="602"/>
      <c r="K274" s="599"/>
      <c r="L274" s="599"/>
      <c r="M274" s="602"/>
      <c r="N274" s="602"/>
      <c r="O274" s="602"/>
      <c r="P274" s="602"/>
      <c r="Q274" s="602"/>
      <c r="R274" s="602"/>
      <c r="S274" s="602"/>
      <c r="T274" s="602"/>
      <c r="U274" s="602"/>
      <c r="V274" s="602"/>
      <c r="W274" s="602"/>
      <c r="X274" s="602"/>
      <c r="Y274" s="599">
        <f aca="true" t="shared" si="87" ref="Y274:Y291">SUM(Z274:AC274)</f>
        <v>0</v>
      </c>
      <c r="Z274" s="602"/>
      <c r="AA274" s="602"/>
      <c r="AB274" s="602"/>
      <c r="AC274" s="602"/>
    </row>
    <row r="275" spans="1:29" ht="14.25">
      <c r="A275" s="612" t="s">
        <v>750</v>
      </c>
      <c r="B275" s="612"/>
      <c r="C275" s="612"/>
      <c r="D275" s="624"/>
      <c r="E275" s="602"/>
      <c r="F275" s="602"/>
      <c r="G275" s="602"/>
      <c r="H275" s="602"/>
      <c r="I275" s="602"/>
      <c r="J275" s="602"/>
      <c r="K275" s="599"/>
      <c r="L275" s="599"/>
      <c r="M275" s="602"/>
      <c r="N275" s="602"/>
      <c r="O275" s="602"/>
      <c r="P275" s="602"/>
      <c r="Q275" s="602"/>
      <c r="R275" s="602"/>
      <c r="S275" s="602"/>
      <c r="T275" s="602"/>
      <c r="U275" s="602"/>
      <c r="V275" s="602"/>
      <c r="W275" s="602"/>
      <c r="X275" s="602"/>
      <c r="Y275" s="599">
        <f t="shared" si="87"/>
        <v>0</v>
      </c>
      <c r="Z275" s="602"/>
      <c r="AA275" s="602"/>
      <c r="AB275" s="602"/>
      <c r="AC275" s="602"/>
    </row>
    <row r="276" spans="1:29" ht="14.25">
      <c r="A276" s="356"/>
      <c r="B276" s="633" t="s">
        <v>982</v>
      </c>
      <c r="C276" s="615"/>
      <c r="D276" s="624" t="s">
        <v>983</v>
      </c>
      <c r="E276" s="602"/>
      <c r="F276" s="602"/>
      <c r="G276" s="602"/>
      <c r="H276" s="602"/>
      <c r="I276" s="602"/>
      <c r="J276" s="602"/>
      <c r="K276" s="599"/>
      <c r="L276" s="599"/>
      <c r="M276" s="602"/>
      <c r="N276" s="602"/>
      <c r="O276" s="602"/>
      <c r="P276" s="602"/>
      <c r="Q276" s="602"/>
      <c r="R276" s="602"/>
      <c r="S276" s="602"/>
      <c r="T276" s="602"/>
      <c r="U276" s="602"/>
      <c r="V276" s="602"/>
      <c r="W276" s="602"/>
      <c r="X276" s="602"/>
      <c r="Y276" s="599">
        <f t="shared" si="87"/>
        <v>0</v>
      </c>
      <c r="Z276" s="602"/>
      <c r="AA276" s="602"/>
      <c r="AB276" s="602"/>
      <c r="AC276" s="602"/>
    </row>
    <row r="277" spans="1:29" ht="14.25">
      <c r="A277" s="356"/>
      <c r="B277" s="642"/>
      <c r="C277" s="356" t="s">
        <v>1338</v>
      </c>
      <c r="D277" s="624" t="s">
        <v>984</v>
      </c>
      <c r="E277" s="602"/>
      <c r="F277" s="602"/>
      <c r="G277" s="602"/>
      <c r="H277" s="602"/>
      <c r="I277" s="602"/>
      <c r="J277" s="602"/>
      <c r="K277" s="599"/>
      <c r="L277" s="599"/>
      <c r="M277" s="602"/>
      <c r="N277" s="602"/>
      <c r="O277" s="602"/>
      <c r="P277" s="602"/>
      <c r="Q277" s="602"/>
      <c r="R277" s="602"/>
      <c r="S277" s="602"/>
      <c r="T277" s="602"/>
      <c r="U277" s="602"/>
      <c r="V277" s="602"/>
      <c r="W277" s="602"/>
      <c r="X277" s="602"/>
      <c r="Y277" s="599">
        <f t="shared" si="87"/>
        <v>0</v>
      </c>
      <c r="Z277" s="602"/>
      <c r="AA277" s="602"/>
      <c r="AB277" s="602"/>
      <c r="AC277" s="602"/>
    </row>
    <row r="278" spans="1:29" ht="15.75">
      <c r="A278" s="398" t="s">
        <v>985</v>
      </c>
      <c r="B278" s="644"/>
      <c r="C278" s="645"/>
      <c r="D278" s="624" t="s">
        <v>986</v>
      </c>
      <c r="E278" s="602"/>
      <c r="F278" s="602"/>
      <c r="G278" s="602"/>
      <c r="H278" s="602"/>
      <c r="I278" s="602"/>
      <c r="J278" s="602"/>
      <c r="K278" s="599"/>
      <c r="L278" s="599"/>
      <c r="M278" s="602"/>
      <c r="N278" s="602"/>
      <c r="O278" s="602"/>
      <c r="P278" s="602"/>
      <c r="Q278" s="602"/>
      <c r="R278" s="602"/>
      <c r="S278" s="602"/>
      <c r="T278" s="602"/>
      <c r="U278" s="602"/>
      <c r="V278" s="602"/>
      <c r="W278" s="602"/>
      <c r="X278" s="602"/>
      <c r="Y278" s="599">
        <f t="shared" si="87"/>
        <v>0</v>
      </c>
      <c r="Z278" s="602"/>
      <c r="AA278" s="602"/>
      <c r="AB278" s="602"/>
      <c r="AC278" s="602"/>
    </row>
    <row r="279" spans="1:29" ht="14.25">
      <c r="A279" s="612" t="s">
        <v>750</v>
      </c>
      <c r="B279" s="612"/>
      <c r="C279" s="612"/>
      <c r="D279" s="624"/>
      <c r="E279" s="602"/>
      <c r="F279" s="602"/>
      <c r="G279" s="602"/>
      <c r="H279" s="602"/>
      <c r="I279" s="602"/>
      <c r="J279" s="602"/>
      <c r="K279" s="599"/>
      <c r="L279" s="599"/>
      <c r="M279" s="602"/>
      <c r="N279" s="602"/>
      <c r="O279" s="602"/>
      <c r="P279" s="602"/>
      <c r="Q279" s="602"/>
      <c r="R279" s="602"/>
      <c r="S279" s="602"/>
      <c r="T279" s="602"/>
      <c r="U279" s="602"/>
      <c r="V279" s="602"/>
      <c r="W279" s="602"/>
      <c r="X279" s="602"/>
      <c r="Y279" s="599">
        <f t="shared" si="87"/>
        <v>0</v>
      </c>
      <c r="Z279" s="602"/>
      <c r="AA279" s="602"/>
      <c r="AB279" s="602"/>
      <c r="AC279" s="602"/>
    </row>
    <row r="280" spans="1:29" ht="14.25">
      <c r="A280" s="612"/>
      <c r="B280" s="612" t="s">
        <v>987</v>
      </c>
      <c r="C280" s="612"/>
      <c r="D280" s="624" t="s">
        <v>988</v>
      </c>
      <c r="E280" s="602"/>
      <c r="F280" s="602"/>
      <c r="G280" s="602"/>
      <c r="H280" s="602"/>
      <c r="I280" s="602"/>
      <c r="J280" s="602"/>
      <c r="K280" s="599"/>
      <c r="L280" s="599"/>
      <c r="M280" s="602"/>
      <c r="N280" s="602"/>
      <c r="O280" s="602"/>
      <c r="P280" s="602"/>
      <c r="Q280" s="602"/>
      <c r="R280" s="602"/>
      <c r="S280" s="602"/>
      <c r="T280" s="602"/>
      <c r="U280" s="602"/>
      <c r="V280" s="602"/>
      <c r="W280" s="602"/>
      <c r="X280" s="602"/>
      <c r="Y280" s="599">
        <f t="shared" si="87"/>
        <v>0</v>
      </c>
      <c r="Z280" s="602"/>
      <c r="AA280" s="602"/>
      <c r="AB280" s="602"/>
      <c r="AC280" s="602"/>
    </row>
    <row r="281" spans="1:29" ht="14.25">
      <c r="A281" s="612"/>
      <c r="B281" s="612"/>
      <c r="C281" s="637" t="s">
        <v>718</v>
      </c>
      <c r="D281" s="624" t="s">
        <v>989</v>
      </c>
      <c r="E281" s="602"/>
      <c r="F281" s="602"/>
      <c r="G281" s="602"/>
      <c r="H281" s="602"/>
      <c r="I281" s="602"/>
      <c r="J281" s="602"/>
      <c r="K281" s="599"/>
      <c r="L281" s="599"/>
      <c r="M281" s="602"/>
      <c r="N281" s="602"/>
      <c r="O281" s="602"/>
      <c r="P281" s="602"/>
      <c r="Q281" s="602"/>
      <c r="R281" s="602"/>
      <c r="S281" s="602"/>
      <c r="T281" s="602"/>
      <c r="U281" s="602"/>
      <c r="V281" s="602"/>
      <c r="W281" s="602"/>
      <c r="X281" s="602"/>
      <c r="Y281" s="599">
        <f t="shared" si="87"/>
        <v>0</v>
      </c>
      <c r="Z281" s="602"/>
      <c r="AA281" s="602"/>
      <c r="AB281" s="602"/>
      <c r="AC281" s="602"/>
    </row>
    <row r="282" spans="1:29" ht="14.25">
      <c r="A282" s="356"/>
      <c r="B282" s="615"/>
      <c r="C282" s="615" t="s">
        <v>1342</v>
      </c>
      <c r="D282" s="624" t="s">
        <v>990</v>
      </c>
      <c r="E282" s="602"/>
      <c r="F282" s="602"/>
      <c r="G282" s="602"/>
      <c r="H282" s="602"/>
      <c r="I282" s="602"/>
      <c r="J282" s="602"/>
      <c r="K282" s="599"/>
      <c r="L282" s="599"/>
      <c r="M282" s="602"/>
      <c r="N282" s="602"/>
      <c r="O282" s="602"/>
      <c r="P282" s="602"/>
      <c r="Q282" s="602"/>
      <c r="R282" s="602"/>
      <c r="S282" s="602"/>
      <c r="T282" s="602"/>
      <c r="U282" s="602"/>
      <c r="V282" s="602"/>
      <c r="W282" s="602"/>
      <c r="X282" s="602"/>
      <c r="Y282" s="599">
        <f t="shared" si="87"/>
        <v>0</v>
      </c>
      <c r="Z282" s="602"/>
      <c r="AA282" s="602"/>
      <c r="AB282" s="602"/>
      <c r="AC282" s="602"/>
    </row>
    <row r="283" spans="1:29" ht="15.75">
      <c r="A283" s="396" t="s">
        <v>991</v>
      </c>
      <c r="B283" s="644"/>
      <c r="C283" s="645"/>
      <c r="D283" s="624" t="s">
        <v>992</v>
      </c>
      <c r="E283" s="602"/>
      <c r="F283" s="602"/>
      <c r="G283" s="602"/>
      <c r="H283" s="602"/>
      <c r="I283" s="602"/>
      <c r="J283" s="602"/>
      <c r="K283" s="599"/>
      <c r="L283" s="599"/>
      <c r="M283" s="602"/>
      <c r="N283" s="602"/>
      <c r="O283" s="602"/>
      <c r="P283" s="602"/>
      <c r="Q283" s="602"/>
      <c r="R283" s="602"/>
      <c r="S283" s="602"/>
      <c r="T283" s="602"/>
      <c r="U283" s="602"/>
      <c r="V283" s="602"/>
      <c r="W283" s="602"/>
      <c r="X283" s="602"/>
      <c r="Y283" s="599">
        <f t="shared" si="87"/>
        <v>0</v>
      </c>
      <c r="Z283" s="602"/>
      <c r="AA283" s="602"/>
      <c r="AB283" s="602"/>
      <c r="AC283" s="602"/>
    </row>
    <row r="284" spans="1:29" ht="14.25">
      <c r="A284" s="612" t="s">
        <v>750</v>
      </c>
      <c r="B284" s="612"/>
      <c r="C284" s="612"/>
      <c r="D284" s="624"/>
      <c r="E284" s="602"/>
      <c r="F284" s="602"/>
      <c r="G284" s="602"/>
      <c r="H284" s="602"/>
      <c r="I284" s="602"/>
      <c r="J284" s="602"/>
      <c r="K284" s="599"/>
      <c r="L284" s="599"/>
      <c r="M284" s="602"/>
      <c r="N284" s="602"/>
      <c r="O284" s="602"/>
      <c r="P284" s="602"/>
      <c r="Q284" s="602"/>
      <c r="R284" s="602"/>
      <c r="S284" s="602"/>
      <c r="T284" s="602"/>
      <c r="U284" s="602"/>
      <c r="V284" s="602"/>
      <c r="W284" s="602"/>
      <c r="X284" s="602"/>
      <c r="Y284" s="599">
        <f t="shared" si="87"/>
        <v>0</v>
      </c>
      <c r="Z284" s="602"/>
      <c r="AA284" s="602"/>
      <c r="AB284" s="602"/>
      <c r="AC284" s="602"/>
    </row>
    <row r="285" spans="1:29" ht="14.25">
      <c r="A285" s="646"/>
      <c r="B285" s="633" t="s">
        <v>1326</v>
      </c>
      <c r="C285" s="647"/>
      <c r="D285" s="624" t="s">
        <v>993</v>
      </c>
      <c r="E285" s="602"/>
      <c r="F285" s="602"/>
      <c r="G285" s="602"/>
      <c r="H285" s="602"/>
      <c r="I285" s="602"/>
      <c r="J285" s="602"/>
      <c r="K285" s="599"/>
      <c r="L285" s="599"/>
      <c r="M285" s="602"/>
      <c r="N285" s="602"/>
      <c r="O285" s="602"/>
      <c r="P285" s="602"/>
      <c r="Q285" s="602"/>
      <c r="R285" s="602"/>
      <c r="S285" s="602"/>
      <c r="T285" s="602"/>
      <c r="U285" s="602"/>
      <c r="V285" s="602"/>
      <c r="W285" s="602"/>
      <c r="X285" s="602"/>
      <c r="Y285" s="599">
        <f t="shared" si="87"/>
        <v>0</v>
      </c>
      <c r="Z285" s="602"/>
      <c r="AA285" s="602"/>
      <c r="AB285" s="602"/>
      <c r="AC285" s="602"/>
    </row>
    <row r="286" spans="1:29" ht="15.75">
      <c r="A286" s="396" t="s">
        <v>994</v>
      </c>
      <c r="B286" s="644"/>
      <c r="C286" s="615"/>
      <c r="D286" s="624" t="s">
        <v>995</v>
      </c>
      <c r="E286" s="602"/>
      <c r="F286" s="602"/>
      <c r="G286" s="602"/>
      <c r="H286" s="602"/>
      <c r="I286" s="602"/>
      <c r="J286" s="602"/>
      <c r="K286" s="599"/>
      <c r="L286" s="599"/>
      <c r="M286" s="602"/>
      <c r="N286" s="602"/>
      <c r="O286" s="602"/>
      <c r="P286" s="602"/>
      <c r="Q286" s="602"/>
      <c r="R286" s="602"/>
      <c r="S286" s="602"/>
      <c r="T286" s="602"/>
      <c r="U286" s="602"/>
      <c r="V286" s="602"/>
      <c r="W286" s="602"/>
      <c r="X286" s="602"/>
      <c r="Y286" s="599">
        <f t="shared" si="87"/>
        <v>0</v>
      </c>
      <c r="Z286" s="602"/>
      <c r="AA286" s="602"/>
      <c r="AB286" s="602"/>
      <c r="AC286" s="602"/>
    </row>
    <row r="287" spans="1:29" ht="14.25">
      <c r="A287" s="612" t="s">
        <v>750</v>
      </c>
      <c r="B287" s="612"/>
      <c r="C287" s="612"/>
      <c r="D287" s="624"/>
      <c r="E287" s="602"/>
      <c r="F287" s="602"/>
      <c r="G287" s="602"/>
      <c r="H287" s="602"/>
      <c r="I287" s="602"/>
      <c r="J287" s="602"/>
      <c r="K287" s="599"/>
      <c r="L287" s="599"/>
      <c r="M287" s="602"/>
      <c r="N287" s="602"/>
      <c r="O287" s="602"/>
      <c r="P287" s="602"/>
      <c r="Q287" s="602"/>
      <c r="R287" s="602"/>
      <c r="S287" s="602"/>
      <c r="T287" s="602"/>
      <c r="U287" s="602"/>
      <c r="V287" s="602"/>
      <c r="W287" s="602"/>
      <c r="X287" s="602"/>
      <c r="Y287" s="599">
        <f t="shared" si="87"/>
        <v>0</v>
      </c>
      <c r="Z287" s="602"/>
      <c r="AA287" s="602"/>
      <c r="AB287" s="602"/>
      <c r="AC287" s="602"/>
    </row>
    <row r="288" spans="1:29" ht="15">
      <c r="A288" s="614"/>
      <c r="B288" s="615" t="s">
        <v>278</v>
      </c>
      <c r="C288" s="356"/>
      <c r="D288" s="624" t="s">
        <v>996</v>
      </c>
      <c r="E288" s="602"/>
      <c r="F288" s="602"/>
      <c r="G288" s="602"/>
      <c r="H288" s="602"/>
      <c r="I288" s="602"/>
      <c r="J288" s="602"/>
      <c r="K288" s="599"/>
      <c r="L288" s="599"/>
      <c r="M288" s="602"/>
      <c r="N288" s="602"/>
      <c r="O288" s="602"/>
      <c r="P288" s="602"/>
      <c r="Q288" s="602"/>
      <c r="R288" s="602"/>
      <c r="S288" s="602"/>
      <c r="T288" s="602"/>
      <c r="U288" s="602"/>
      <c r="V288" s="602"/>
      <c r="W288" s="602"/>
      <c r="X288" s="602"/>
      <c r="Y288" s="599">
        <f t="shared" si="87"/>
        <v>0</v>
      </c>
      <c r="Z288" s="602"/>
      <c r="AA288" s="602"/>
      <c r="AB288" s="602"/>
      <c r="AC288" s="602"/>
    </row>
    <row r="289" spans="1:29" ht="14.25">
      <c r="A289" s="376" t="s">
        <v>1653</v>
      </c>
      <c r="B289" s="376"/>
      <c r="C289" s="376"/>
      <c r="D289" s="624" t="s">
        <v>1738</v>
      </c>
      <c r="E289" s="602"/>
      <c r="F289" s="602"/>
      <c r="G289" s="602"/>
      <c r="H289" s="602"/>
      <c r="I289" s="602"/>
      <c r="J289" s="602"/>
      <c r="K289" s="599"/>
      <c r="L289" s="599"/>
      <c r="M289" s="602"/>
      <c r="N289" s="602"/>
      <c r="O289" s="602"/>
      <c r="P289" s="602"/>
      <c r="Q289" s="602"/>
      <c r="R289" s="602"/>
      <c r="S289" s="602"/>
      <c r="T289" s="602"/>
      <c r="U289" s="602"/>
      <c r="V289" s="602"/>
      <c r="W289" s="602"/>
      <c r="X289" s="602"/>
      <c r="Y289" s="599">
        <f t="shared" si="87"/>
        <v>0</v>
      </c>
      <c r="Z289" s="602"/>
      <c r="AA289" s="602"/>
      <c r="AB289" s="602"/>
      <c r="AC289" s="602"/>
    </row>
    <row r="290" spans="1:29" ht="14.25">
      <c r="A290" s="342" t="s">
        <v>997</v>
      </c>
      <c r="B290" s="342"/>
      <c r="C290" s="342"/>
      <c r="D290" s="624" t="s">
        <v>645</v>
      </c>
      <c r="E290" s="602"/>
      <c r="F290" s="602"/>
      <c r="G290" s="602"/>
      <c r="H290" s="602"/>
      <c r="I290" s="602"/>
      <c r="J290" s="602"/>
      <c r="K290" s="599"/>
      <c r="L290" s="599"/>
      <c r="M290" s="602"/>
      <c r="N290" s="602"/>
      <c r="O290" s="602"/>
      <c r="P290" s="602"/>
      <c r="Q290" s="602"/>
      <c r="R290" s="602"/>
      <c r="S290" s="602"/>
      <c r="T290" s="602"/>
      <c r="U290" s="602"/>
      <c r="V290" s="602"/>
      <c r="W290" s="602"/>
      <c r="X290" s="602"/>
      <c r="Y290" s="599">
        <f t="shared" si="87"/>
        <v>0</v>
      </c>
      <c r="Z290" s="602"/>
      <c r="AA290" s="602"/>
      <c r="AB290" s="602"/>
      <c r="AC290" s="602"/>
    </row>
    <row r="291" spans="1:29" ht="14.25">
      <c r="A291" s="605" t="s">
        <v>998</v>
      </c>
      <c r="B291" s="605"/>
      <c r="C291" s="605"/>
      <c r="D291" s="624" t="s">
        <v>93</v>
      </c>
      <c r="E291" s="602"/>
      <c r="F291" s="602"/>
      <c r="G291" s="602"/>
      <c r="H291" s="602"/>
      <c r="I291" s="602"/>
      <c r="J291" s="602"/>
      <c r="K291" s="599"/>
      <c r="L291" s="599"/>
      <c r="M291" s="602"/>
      <c r="N291" s="602"/>
      <c r="O291" s="602"/>
      <c r="P291" s="602"/>
      <c r="Q291" s="602"/>
      <c r="R291" s="602"/>
      <c r="S291" s="602"/>
      <c r="T291" s="602"/>
      <c r="U291" s="602"/>
      <c r="V291" s="602"/>
      <c r="W291" s="602"/>
      <c r="X291" s="602"/>
      <c r="Y291" s="599">
        <f t="shared" si="87"/>
        <v>0</v>
      </c>
      <c r="Z291" s="602"/>
      <c r="AA291" s="602"/>
      <c r="AB291" s="602"/>
      <c r="AC291" s="602"/>
    </row>
    <row r="292" ht="12.75">
      <c r="D292" s="9"/>
    </row>
    <row r="293" spans="1:4" ht="14.25">
      <c r="A293" s="6"/>
      <c r="B293" s="10" t="s">
        <v>1165</v>
      </c>
      <c r="C293" s="9"/>
      <c r="D293" s="116"/>
    </row>
    <row r="294" spans="1:10" ht="12.75">
      <c r="A294" s="1095" t="s">
        <v>1693</v>
      </c>
      <c r="B294" s="1095"/>
      <c r="C294" s="1096" t="s">
        <v>1054</v>
      </c>
      <c r="D294" s="1096"/>
      <c r="E294" s="424"/>
      <c r="F294" s="424"/>
      <c r="G294" s="424"/>
      <c r="H294" s="424"/>
      <c r="I294" s="424"/>
      <c r="J294" s="425"/>
    </row>
    <row r="295" spans="1:10" ht="12.75">
      <c r="A295" s="8"/>
      <c r="B295" s="45"/>
      <c r="C295" s="46"/>
      <c r="D295" s="107"/>
      <c r="E295" s="424"/>
      <c r="F295" s="426"/>
      <c r="G295" s="426"/>
      <c r="H295" s="426"/>
      <c r="I295" s="424"/>
      <c r="J295" s="425"/>
    </row>
    <row r="296" spans="1:10" ht="12.75">
      <c r="A296" s="45"/>
      <c r="B296" s="45"/>
      <c r="C296" s="46"/>
      <c r="D296" s="108"/>
      <c r="E296" s="424"/>
      <c r="F296" s="424"/>
      <c r="G296" s="427" t="s">
        <v>1846</v>
      </c>
      <c r="H296" s="424"/>
      <c r="I296" s="424"/>
      <c r="J296" s="425"/>
    </row>
    <row r="297" spans="1:10" ht="12.75">
      <c r="A297" s="45"/>
      <c r="B297" s="45"/>
      <c r="C297" s="46"/>
      <c r="D297" s="45"/>
      <c r="E297" s="424"/>
      <c r="F297" s="424"/>
      <c r="G297" s="428" t="s">
        <v>1847</v>
      </c>
      <c r="H297" s="424"/>
      <c r="I297" s="429"/>
      <c r="J297" s="425"/>
    </row>
    <row r="298" ht="12.75">
      <c r="J298" s="430"/>
    </row>
  </sheetData>
  <sheetProtection/>
  <mergeCells count="45">
    <mergeCell ref="A273:C273"/>
    <mergeCell ref="A294:B294"/>
    <mergeCell ref="C294:D294"/>
    <mergeCell ref="A84:C84"/>
    <mergeCell ref="A105:C105"/>
    <mergeCell ref="A110:C110"/>
    <mergeCell ref="A116:C116"/>
    <mergeCell ref="B142:C142"/>
    <mergeCell ref="A164:C164"/>
    <mergeCell ref="B236:C236"/>
    <mergeCell ref="A4:I4"/>
    <mergeCell ref="A5:I5"/>
    <mergeCell ref="A7:C8"/>
    <mergeCell ref="D7:D8"/>
    <mergeCell ref="E7:F7"/>
    <mergeCell ref="G7:J7"/>
    <mergeCell ref="A10:C10"/>
    <mergeCell ref="A258:C258"/>
    <mergeCell ref="A179:C179"/>
    <mergeCell ref="A199:C199"/>
    <mergeCell ref="A204:C204"/>
    <mergeCell ref="A210:C210"/>
    <mergeCell ref="A15:C15"/>
    <mergeCell ref="A21:C21"/>
    <mergeCell ref="B47:C47"/>
    <mergeCell ref="A69:C69"/>
    <mergeCell ref="O7:O8"/>
    <mergeCell ref="P7:P8"/>
    <mergeCell ref="X7:X8"/>
    <mergeCell ref="Q7:Q8"/>
    <mergeCell ref="R7:R8"/>
    <mergeCell ref="K7:K8"/>
    <mergeCell ref="L7:L8"/>
    <mergeCell ref="M7:M8"/>
    <mergeCell ref="N7:N8"/>
    <mergeCell ref="S7:S8"/>
    <mergeCell ref="T7:T8"/>
    <mergeCell ref="U7:U8"/>
    <mergeCell ref="AC7:AC8"/>
    <mergeCell ref="Y7:Y8"/>
    <mergeCell ref="Z7:Z8"/>
    <mergeCell ref="AA7:AA8"/>
    <mergeCell ref="AB7:AB8"/>
    <mergeCell ref="V7:V8"/>
    <mergeCell ref="W7:W8"/>
  </mergeCells>
  <printOptions/>
  <pageMargins left="0.37" right="0.2755905511811024" top="0.4330708661417323" bottom="0.5118110236220472" header="0.31496062992125984" footer="0.31496062992125984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1"/>
  <sheetViews>
    <sheetView view="pageBreakPreview" zoomScale="60" zoomScalePageLayoutView="0" workbookViewId="0" topLeftCell="A1">
      <selection activeCell="G296" sqref="G296"/>
    </sheetView>
  </sheetViews>
  <sheetFormatPr defaultColWidth="9.140625" defaultRowHeight="12.75"/>
  <cols>
    <col min="1" max="1" width="6.421875" style="431" customWidth="1"/>
    <col min="2" max="2" width="9.00390625" style="431" customWidth="1"/>
    <col min="3" max="3" width="62.00390625" style="431" customWidth="1"/>
    <col min="4" max="4" width="20.00390625" style="431" customWidth="1"/>
    <col min="5" max="5" width="16.57421875" style="597" customWidth="1"/>
    <col min="6" max="6" width="19.00390625" style="431" customWidth="1"/>
    <col min="7" max="7" width="15.57421875" style="431" customWidth="1"/>
    <col min="8" max="8" width="17.421875" style="431" customWidth="1"/>
    <col min="9" max="9" width="16.8515625" style="431" customWidth="1"/>
    <col min="10" max="10" width="17.421875" style="431" customWidth="1"/>
    <col min="11" max="16384" width="9.140625" style="431" customWidth="1"/>
  </cols>
  <sheetData>
    <row r="1" spans="1:5" ht="15">
      <c r="A1" s="528" t="s">
        <v>230</v>
      </c>
      <c r="B1" s="528"/>
      <c r="C1" s="529"/>
      <c r="D1" s="530"/>
      <c r="E1" s="531"/>
    </row>
    <row r="2" spans="1:5" ht="14.25">
      <c r="A2" s="432" t="s">
        <v>231</v>
      </c>
      <c r="B2" s="432"/>
      <c r="C2" s="432"/>
      <c r="D2" s="530"/>
      <c r="E2" s="531"/>
    </row>
    <row r="3" spans="1:5" ht="16.5" customHeight="1">
      <c r="A3" s="529" t="s">
        <v>1659</v>
      </c>
      <c r="B3" s="528"/>
      <c r="C3" s="532"/>
      <c r="D3" s="530"/>
      <c r="E3" s="531"/>
    </row>
    <row r="4" spans="1:5" ht="14.25">
      <c r="A4" s="533"/>
      <c r="B4" s="533"/>
      <c r="C4" s="534"/>
      <c r="D4" s="533"/>
      <c r="E4" s="535"/>
    </row>
    <row r="5" spans="1:10" ht="15">
      <c r="A5" s="1112" t="s">
        <v>200</v>
      </c>
      <c r="B5" s="1112"/>
      <c r="C5" s="1112"/>
      <c r="D5" s="1112"/>
      <c r="E5" s="1112"/>
      <c r="F5" s="1112"/>
      <c r="G5" s="1112"/>
      <c r="H5" s="1112"/>
      <c r="I5" s="1112"/>
      <c r="J5" s="1112"/>
    </row>
    <row r="6" spans="1:10" ht="15">
      <c r="A6" s="1112" t="s">
        <v>1534</v>
      </c>
      <c r="B6" s="1112"/>
      <c r="C6" s="1112"/>
      <c r="D6" s="1112"/>
      <c r="E6" s="1112"/>
      <c r="F6" s="1112"/>
      <c r="G6" s="1112"/>
      <c r="H6" s="1112"/>
      <c r="I6" s="1112"/>
      <c r="J6" s="1112"/>
    </row>
    <row r="7" spans="1:10" ht="15">
      <c r="A7" s="536"/>
      <c r="B7" s="536"/>
      <c r="C7" s="536"/>
      <c r="D7" s="536"/>
      <c r="E7" s="537"/>
      <c r="F7" s="536"/>
      <c r="G7" s="536"/>
      <c r="H7" s="536"/>
      <c r="I7" s="536"/>
      <c r="J7" s="536"/>
    </row>
    <row r="8" spans="1:10" ht="15">
      <c r="A8" s="533"/>
      <c r="B8" s="533"/>
      <c r="C8" s="538"/>
      <c r="D8" s="538"/>
      <c r="E8" s="539"/>
      <c r="F8" s="432"/>
      <c r="G8" s="432"/>
      <c r="H8" s="433"/>
      <c r="I8" s="434"/>
      <c r="J8" s="435" t="s">
        <v>1353</v>
      </c>
    </row>
    <row r="9" spans="1:10" ht="20.25" customHeight="1">
      <c r="A9" s="1113" t="s">
        <v>1660</v>
      </c>
      <c r="B9" s="1114"/>
      <c r="C9" s="1114"/>
      <c r="D9" s="1114" t="s">
        <v>798</v>
      </c>
      <c r="E9" s="1117" t="s">
        <v>1753</v>
      </c>
      <c r="F9" s="1117"/>
      <c r="G9" s="1117" t="s">
        <v>1755</v>
      </c>
      <c r="H9" s="1117"/>
      <c r="I9" s="1117"/>
      <c r="J9" s="1118"/>
    </row>
    <row r="10" spans="1:10" ht="75">
      <c r="A10" s="1115"/>
      <c r="B10" s="1116"/>
      <c r="C10" s="1116"/>
      <c r="D10" s="1116"/>
      <c r="E10" s="477" t="s">
        <v>1754</v>
      </c>
      <c r="F10" s="436" t="s">
        <v>1752</v>
      </c>
      <c r="G10" s="437" t="s">
        <v>1774</v>
      </c>
      <c r="H10" s="437" t="s">
        <v>1775</v>
      </c>
      <c r="I10" s="437" t="s">
        <v>1776</v>
      </c>
      <c r="J10" s="438" t="s">
        <v>1777</v>
      </c>
    </row>
    <row r="11" spans="1:10" ht="15" hidden="1">
      <c r="A11" s="460" t="s">
        <v>201</v>
      </c>
      <c r="B11" s="457"/>
      <c r="C11" s="458"/>
      <c r="D11" s="458"/>
      <c r="E11" s="478"/>
      <c r="F11" s="455"/>
      <c r="G11" s="455"/>
      <c r="H11" s="455"/>
      <c r="I11" s="455"/>
      <c r="J11" s="463"/>
    </row>
    <row r="12" spans="1:10" ht="30.75" customHeight="1" hidden="1">
      <c r="A12" s="1109" t="s">
        <v>202</v>
      </c>
      <c r="B12" s="1110"/>
      <c r="C12" s="1110"/>
      <c r="D12" s="458"/>
      <c r="E12" s="478">
        <f aca="true" t="shared" si="0" ref="E12:J12">E13+E27+E39+E46+E61+E69+E81+E88+E98</f>
        <v>0</v>
      </c>
      <c r="F12" s="455">
        <f t="shared" si="0"/>
        <v>0</v>
      </c>
      <c r="G12" s="455">
        <f t="shared" si="0"/>
        <v>0</v>
      </c>
      <c r="H12" s="455">
        <f t="shared" si="0"/>
        <v>0</v>
      </c>
      <c r="I12" s="455">
        <f t="shared" si="0"/>
        <v>0</v>
      </c>
      <c r="J12" s="455">
        <f t="shared" si="0"/>
        <v>0</v>
      </c>
    </row>
    <row r="13" spans="1:10" ht="15" hidden="1">
      <c r="A13" s="540" t="s">
        <v>203</v>
      </c>
      <c r="B13" s="457"/>
      <c r="C13" s="541"/>
      <c r="D13" s="454" t="s">
        <v>204</v>
      </c>
      <c r="E13" s="478">
        <f aca="true" t="shared" si="1" ref="E13:J13">E15</f>
        <v>0</v>
      </c>
      <c r="F13" s="455">
        <f t="shared" si="1"/>
        <v>0</v>
      </c>
      <c r="G13" s="455">
        <f t="shared" si="1"/>
        <v>0</v>
      </c>
      <c r="H13" s="455">
        <f t="shared" si="1"/>
        <v>0</v>
      </c>
      <c r="I13" s="455">
        <f t="shared" si="1"/>
        <v>0</v>
      </c>
      <c r="J13" s="455">
        <f t="shared" si="1"/>
        <v>0</v>
      </c>
    </row>
    <row r="14" spans="1:10" ht="14.25" hidden="1">
      <c r="A14" s="456" t="s">
        <v>750</v>
      </c>
      <c r="B14" s="457"/>
      <c r="C14" s="458"/>
      <c r="D14" s="454"/>
      <c r="E14" s="478"/>
      <c r="F14" s="455"/>
      <c r="G14" s="455"/>
      <c r="H14" s="455"/>
      <c r="I14" s="455"/>
      <c r="J14" s="455"/>
    </row>
    <row r="15" spans="1:10" ht="63.75" customHeight="1" hidden="1">
      <c r="A15" s="542"/>
      <c r="B15" s="543" t="s">
        <v>335</v>
      </c>
      <c r="C15" s="458"/>
      <c r="D15" s="454" t="s">
        <v>336</v>
      </c>
      <c r="E15" s="478">
        <f aca="true" t="shared" si="2" ref="E15:J15">E16</f>
        <v>0</v>
      </c>
      <c r="F15" s="455">
        <f t="shared" si="2"/>
        <v>0</v>
      </c>
      <c r="G15" s="455">
        <f t="shared" si="2"/>
        <v>0</v>
      </c>
      <c r="H15" s="455">
        <f t="shared" si="2"/>
        <v>0</v>
      </c>
      <c r="I15" s="455">
        <f t="shared" si="2"/>
        <v>0</v>
      </c>
      <c r="J15" s="455">
        <f t="shared" si="2"/>
        <v>0</v>
      </c>
    </row>
    <row r="16" spans="1:10" ht="14.25" hidden="1">
      <c r="A16" s="542"/>
      <c r="B16" s="543"/>
      <c r="C16" s="458" t="s">
        <v>1669</v>
      </c>
      <c r="D16" s="454" t="s">
        <v>337</v>
      </c>
      <c r="E16" s="478"/>
      <c r="F16" s="455"/>
      <c r="G16" s="455"/>
      <c r="H16" s="455"/>
      <c r="I16" s="455"/>
      <c r="J16" s="455"/>
    </row>
    <row r="17" spans="1:10" ht="14.25" hidden="1">
      <c r="A17" s="542"/>
      <c r="B17" s="543"/>
      <c r="C17" s="458"/>
      <c r="D17" s="454"/>
      <c r="E17" s="478"/>
      <c r="F17" s="455"/>
      <c r="G17" s="455"/>
      <c r="H17" s="455"/>
      <c r="I17" s="455"/>
      <c r="J17" s="455"/>
    </row>
    <row r="18" spans="1:10" ht="15" hidden="1">
      <c r="A18" s="544" t="s">
        <v>1849</v>
      </c>
      <c r="B18" s="545"/>
      <c r="C18" s="546"/>
      <c r="D18" s="547" t="s">
        <v>1850</v>
      </c>
      <c r="E18" s="478"/>
      <c r="F18" s="455"/>
      <c r="G18" s="455"/>
      <c r="H18" s="455"/>
      <c r="I18" s="455"/>
      <c r="J18" s="455"/>
    </row>
    <row r="19" spans="1:10" ht="14.25" hidden="1">
      <c r="A19" s="548" t="s">
        <v>750</v>
      </c>
      <c r="B19" s="545"/>
      <c r="C19" s="549"/>
      <c r="D19" s="547"/>
      <c r="E19" s="478"/>
      <c r="F19" s="455"/>
      <c r="G19" s="455"/>
      <c r="H19" s="455"/>
      <c r="I19" s="455"/>
      <c r="J19" s="455"/>
    </row>
    <row r="20" spans="1:10" ht="14.25" hidden="1">
      <c r="A20" s="548"/>
      <c r="B20" s="439" t="s">
        <v>1355</v>
      </c>
      <c r="C20" s="440"/>
      <c r="D20" s="441" t="s">
        <v>1851</v>
      </c>
      <c r="E20" s="478"/>
      <c r="F20" s="455"/>
      <c r="G20" s="455"/>
      <c r="H20" s="455"/>
      <c r="I20" s="455"/>
      <c r="J20" s="455"/>
    </row>
    <row r="21" spans="1:10" ht="14.25" hidden="1">
      <c r="A21" s="548"/>
      <c r="B21" s="439"/>
      <c r="C21" s="440"/>
      <c r="D21" s="441"/>
      <c r="E21" s="478"/>
      <c r="F21" s="455"/>
      <c r="G21" s="455"/>
      <c r="H21" s="455"/>
      <c r="I21" s="455"/>
      <c r="J21" s="455"/>
    </row>
    <row r="22" spans="1:10" ht="15" hidden="1">
      <c r="A22" s="544" t="s">
        <v>1852</v>
      </c>
      <c r="B22" s="545"/>
      <c r="C22" s="546"/>
      <c r="D22" s="547" t="s">
        <v>1853</v>
      </c>
      <c r="E22" s="478"/>
      <c r="F22" s="455"/>
      <c r="G22" s="455"/>
      <c r="H22" s="455"/>
      <c r="I22" s="455"/>
      <c r="J22" s="455"/>
    </row>
    <row r="23" spans="1:10" ht="14.25" hidden="1">
      <c r="A23" s="548" t="s">
        <v>750</v>
      </c>
      <c r="B23" s="545"/>
      <c r="C23" s="549"/>
      <c r="D23" s="547"/>
      <c r="E23" s="478"/>
      <c r="F23" s="455"/>
      <c r="G23" s="455"/>
      <c r="H23" s="455"/>
      <c r="I23" s="455"/>
      <c r="J23" s="455"/>
    </row>
    <row r="24" spans="1:10" ht="14.25" hidden="1">
      <c r="A24" s="550"/>
      <c r="B24" s="551" t="s">
        <v>1854</v>
      </c>
      <c r="C24" s="549"/>
      <c r="D24" s="441" t="s">
        <v>1855</v>
      </c>
      <c r="E24" s="478"/>
      <c r="F24" s="455"/>
      <c r="G24" s="455"/>
      <c r="H24" s="455"/>
      <c r="I24" s="455"/>
      <c r="J24" s="455"/>
    </row>
    <row r="25" spans="1:10" ht="14.25" hidden="1">
      <c r="A25" s="550"/>
      <c r="B25" s="551" t="s">
        <v>675</v>
      </c>
      <c r="C25" s="549"/>
      <c r="D25" s="441" t="s">
        <v>1856</v>
      </c>
      <c r="E25" s="478"/>
      <c r="F25" s="455"/>
      <c r="G25" s="455"/>
      <c r="H25" s="455"/>
      <c r="I25" s="455"/>
      <c r="J25" s="455"/>
    </row>
    <row r="26" spans="1:10" ht="14.25" hidden="1">
      <c r="A26" s="552"/>
      <c r="B26" s="553"/>
      <c r="C26" s="554"/>
      <c r="D26" s="442"/>
      <c r="E26" s="478"/>
      <c r="F26" s="455"/>
      <c r="G26" s="455"/>
      <c r="H26" s="455"/>
      <c r="I26" s="455"/>
      <c r="J26" s="455"/>
    </row>
    <row r="27" spans="1:10" ht="15" hidden="1">
      <c r="A27" s="540" t="s">
        <v>338</v>
      </c>
      <c r="B27" s="457"/>
      <c r="C27" s="541"/>
      <c r="D27" s="454" t="s">
        <v>339</v>
      </c>
      <c r="E27" s="478">
        <f aca="true" t="shared" si="3" ref="E27:J27">E29+E32+E36+E38</f>
        <v>0</v>
      </c>
      <c r="F27" s="455">
        <f t="shared" si="3"/>
        <v>0</v>
      </c>
      <c r="G27" s="455">
        <f t="shared" si="3"/>
        <v>0</v>
      </c>
      <c r="H27" s="455">
        <f t="shared" si="3"/>
        <v>0</v>
      </c>
      <c r="I27" s="455">
        <f t="shared" si="3"/>
        <v>0</v>
      </c>
      <c r="J27" s="455">
        <f t="shared" si="3"/>
        <v>0</v>
      </c>
    </row>
    <row r="28" spans="1:10" ht="14.25" hidden="1">
      <c r="A28" s="456" t="s">
        <v>750</v>
      </c>
      <c r="B28" s="457"/>
      <c r="C28" s="458"/>
      <c r="D28" s="454"/>
      <c r="E28" s="478"/>
      <c r="F28" s="455"/>
      <c r="G28" s="455"/>
      <c r="H28" s="455"/>
      <c r="I28" s="455"/>
      <c r="J28" s="455"/>
    </row>
    <row r="29" spans="1:10" ht="14.25" hidden="1">
      <c r="A29" s="456"/>
      <c r="B29" s="443" t="s">
        <v>340</v>
      </c>
      <c r="C29" s="444"/>
      <c r="D29" s="445" t="s">
        <v>341</v>
      </c>
      <c r="E29" s="478">
        <f aca="true" t="shared" si="4" ref="E29:J29">E30+E31</f>
        <v>0</v>
      </c>
      <c r="F29" s="455">
        <f t="shared" si="4"/>
        <v>0</v>
      </c>
      <c r="G29" s="455">
        <f t="shared" si="4"/>
        <v>0</v>
      </c>
      <c r="H29" s="455">
        <f t="shared" si="4"/>
        <v>0</v>
      </c>
      <c r="I29" s="455">
        <f t="shared" si="4"/>
        <v>0</v>
      </c>
      <c r="J29" s="455">
        <f t="shared" si="4"/>
        <v>0</v>
      </c>
    </row>
    <row r="30" spans="1:10" ht="14.25" hidden="1">
      <c r="A30" s="456"/>
      <c r="B30" s="443"/>
      <c r="C30" s="443" t="s">
        <v>382</v>
      </c>
      <c r="D30" s="445" t="s">
        <v>342</v>
      </c>
      <c r="E30" s="478"/>
      <c r="F30" s="455"/>
      <c r="G30" s="455"/>
      <c r="H30" s="455"/>
      <c r="I30" s="455"/>
      <c r="J30" s="455"/>
    </row>
    <row r="31" spans="1:10" ht="14.25" hidden="1">
      <c r="A31" s="456"/>
      <c r="B31" s="443"/>
      <c r="C31" s="443" t="s">
        <v>383</v>
      </c>
      <c r="D31" s="445" t="s">
        <v>343</v>
      </c>
      <c r="E31" s="478"/>
      <c r="F31" s="455"/>
      <c r="G31" s="455"/>
      <c r="H31" s="455"/>
      <c r="I31" s="455"/>
      <c r="J31" s="455"/>
    </row>
    <row r="32" spans="1:10" ht="27" customHeight="1" hidden="1">
      <c r="A32" s="456"/>
      <c r="B32" s="443" t="s">
        <v>344</v>
      </c>
      <c r="C32" s="446"/>
      <c r="D32" s="445" t="s">
        <v>345</v>
      </c>
      <c r="E32" s="478">
        <f aca="true" t="shared" si="5" ref="E32:J32">E33+E34+E35</f>
        <v>0</v>
      </c>
      <c r="F32" s="455">
        <f t="shared" si="5"/>
        <v>0</v>
      </c>
      <c r="G32" s="455">
        <f t="shared" si="5"/>
        <v>0</v>
      </c>
      <c r="H32" s="455">
        <f t="shared" si="5"/>
        <v>0</v>
      </c>
      <c r="I32" s="455">
        <f t="shared" si="5"/>
        <v>0</v>
      </c>
      <c r="J32" s="455">
        <f t="shared" si="5"/>
        <v>0</v>
      </c>
    </row>
    <row r="33" spans="1:10" ht="14.25" hidden="1">
      <c r="A33" s="456"/>
      <c r="B33" s="443"/>
      <c r="C33" s="175" t="s">
        <v>384</v>
      </c>
      <c r="D33" s="445" t="s">
        <v>346</v>
      </c>
      <c r="E33" s="478"/>
      <c r="F33" s="455"/>
      <c r="G33" s="455"/>
      <c r="H33" s="455"/>
      <c r="I33" s="455"/>
      <c r="J33" s="455"/>
    </row>
    <row r="34" spans="1:10" ht="14.25" hidden="1">
      <c r="A34" s="456"/>
      <c r="B34" s="443"/>
      <c r="C34" s="175" t="s">
        <v>385</v>
      </c>
      <c r="D34" s="445" t="s">
        <v>347</v>
      </c>
      <c r="E34" s="478"/>
      <c r="F34" s="455"/>
      <c r="G34" s="455"/>
      <c r="H34" s="455"/>
      <c r="I34" s="455"/>
      <c r="J34" s="455"/>
    </row>
    <row r="35" spans="1:10" ht="14.25" hidden="1">
      <c r="A35" s="456"/>
      <c r="B35" s="443"/>
      <c r="C35" s="447" t="s">
        <v>386</v>
      </c>
      <c r="D35" s="445" t="s">
        <v>348</v>
      </c>
      <c r="E35" s="478"/>
      <c r="F35" s="455"/>
      <c r="G35" s="455"/>
      <c r="H35" s="455"/>
      <c r="I35" s="455"/>
      <c r="J35" s="455"/>
    </row>
    <row r="36" spans="1:10" ht="14.25" hidden="1">
      <c r="A36" s="456"/>
      <c r="B36" s="175" t="s">
        <v>349</v>
      </c>
      <c r="C36" s="448"/>
      <c r="D36" s="445" t="s">
        <v>350</v>
      </c>
      <c r="E36" s="478">
        <f aca="true" t="shared" si="6" ref="E36:J36">E37</f>
        <v>0</v>
      </c>
      <c r="F36" s="455">
        <f t="shared" si="6"/>
        <v>0</v>
      </c>
      <c r="G36" s="455">
        <f t="shared" si="6"/>
        <v>0</v>
      </c>
      <c r="H36" s="455">
        <f t="shared" si="6"/>
        <v>0</v>
      </c>
      <c r="I36" s="455">
        <f t="shared" si="6"/>
        <v>0</v>
      </c>
      <c r="J36" s="455">
        <f t="shared" si="6"/>
        <v>0</v>
      </c>
    </row>
    <row r="37" spans="1:10" ht="15" customHeight="1" hidden="1">
      <c r="A37" s="456"/>
      <c r="B37" s="175"/>
      <c r="C37" s="175" t="s">
        <v>108</v>
      </c>
      <c r="D37" s="445" t="s">
        <v>351</v>
      </c>
      <c r="E37" s="478"/>
      <c r="F37" s="455"/>
      <c r="G37" s="455"/>
      <c r="H37" s="455"/>
      <c r="I37" s="455"/>
      <c r="J37" s="455"/>
    </row>
    <row r="38" spans="1:10" ht="14.25" hidden="1">
      <c r="A38" s="456"/>
      <c r="B38" s="447" t="s">
        <v>1357</v>
      </c>
      <c r="C38" s="447"/>
      <c r="D38" s="445" t="s">
        <v>352</v>
      </c>
      <c r="E38" s="478"/>
      <c r="F38" s="455"/>
      <c r="G38" s="455"/>
      <c r="H38" s="455"/>
      <c r="I38" s="455"/>
      <c r="J38" s="455"/>
    </row>
    <row r="39" spans="1:10" ht="15" hidden="1">
      <c r="A39" s="460" t="s">
        <v>353</v>
      </c>
      <c r="B39" s="447"/>
      <c r="C39" s="447"/>
      <c r="D39" s="445" t="s">
        <v>354</v>
      </c>
      <c r="E39" s="478">
        <f aca="true" t="shared" si="7" ref="E39:J39">+E41+E43</f>
        <v>0</v>
      </c>
      <c r="F39" s="455">
        <f t="shared" si="7"/>
        <v>0</v>
      </c>
      <c r="G39" s="455">
        <f t="shared" si="7"/>
        <v>0</v>
      </c>
      <c r="H39" s="455">
        <f t="shared" si="7"/>
        <v>0</v>
      </c>
      <c r="I39" s="455">
        <f t="shared" si="7"/>
        <v>0</v>
      </c>
      <c r="J39" s="455">
        <f t="shared" si="7"/>
        <v>0</v>
      </c>
    </row>
    <row r="40" spans="1:10" ht="14.25" hidden="1">
      <c r="A40" s="456" t="s">
        <v>750</v>
      </c>
      <c r="B40" s="447"/>
      <c r="C40" s="447"/>
      <c r="D40" s="445"/>
      <c r="E40" s="478"/>
      <c r="F40" s="455"/>
      <c r="G40" s="455"/>
      <c r="H40" s="455"/>
      <c r="I40" s="455"/>
      <c r="J40" s="455"/>
    </row>
    <row r="41" spans="1:10" ht="14.25" hidden="1">
      <c r="A41" s="456"/>
      <c r="B41" s="447" t="s">
        <v>355</v>
      </c>
      <c r="C41" s="447"/>
      <c r="D41" s="445" t="s">
        <v>356</v>
      </c>
      <c r="E41" s="478">
        <f aca="true" t="shared" si="8" ref="E41:J41">E42</f>
        <v>0</v>
      </c>
      <c r="F41" s="455">
        <f t="shared" si="8"/>
        <v>0</v>
      </c>
      <c r="G41" s="455">
        <f t="shared" si="8"/>
        <v>0</v>
      </c>
      <c r="H41" s="455">
        <f t="shared" si="8"/>
        <v>0</v>
      </c>
      <c r="I41" s="455">
        <f t="shared" si="8"/>
        <v>0</v>
      </c>
      <c r="J41" s="455">
        <f t="shared" si="8"/>
        <v>0</v>
      </c>
    </row>
    <row r="42" spans="1:10" ht="14.25" hidden="1">
      <c r="A42" s="456"/>
      <c r="B42" s="447"/>
      <c r="C42" s="447" t="s">
        <v>1932</v>
      </c>
      <c r="D42" s="445" t="s">
        <v>357</v>
      </c>
      <c r="E42" s="478"/>
      <c r="F42" s="455"/>
      <c r="G42" s="455"/>
      <c r="H42" s="455"/>
      <c r="I42" s="455"/>
      <c r="J42" s="455"/>
    </row>
    <row r="43" spans="1:10" ht="14.25" hidden="1">
      <c r="A43" s="456"/>
      <c r="B43" s="447" t="s">
        <v>358</v>
      </c>
      <c r="C43" s="447"/>
      <c r="D43" s="445" t="s">
        <v>359</v>
      </c>
      <c r="E43" s="478">
        <f aca="true" t="shared" si="9" ref="E43:J43">E44</f>
        <v>0</v>
      </c>
      <c r="F43" s="455">
        <f t="shared" si="9"/>
        <v>0</v>
      </c>
      <c r="G43" s="455">
        <f t="shared" si="9"/>
        <v>0</v>
      </c>
      <c r="H43" s="455">
        <f t="shared" si="9"/>
        <v>0</v>
      </c>
      <c r="I43" s="455">
        <f t="shared" si="9"/>
        <v>0</v>
      </c>
      <c r="J43" s="455">
        <f t="shared" si="9"/>
        <v>0</v>
      </c>
    </row>
    <row r="44" spans="1:10" ht="14.25" hidden="1">
      <c r="A44" s="456"/>
      <c r="B44" s="447"/>
      <c r="C44" s="447" t="s">
        <v>1276</v>
      </c>
      <c r="D44" s="445" t="s">
        <v>360</v>
      </c>
      <c r="E44" s="478">
        <v>0</v>
      </c>
      <c r="F44" s="455"/>
      <c r="G44" s="455"/>
      <c r="H44" s="455"/>
      <c r="I44" s="455"/>
      <c r="J44" s="455"/>
    </row>
    <row r="45" spans="1:10" ht="14.25" hidden="1">
      <c r="A45" s="542"/>
      <c r="B45" s="457"/>
      <c r="C45" s="555"/>
      <c r="D45" s="556"/>
      <c r="E45" s="478"/>
      <c r="F45" s="455"/>
      <c r="G45" s="455"/>
      <c r="H45" s="455"/>
      <c r="I45" s="455"/>
      <c r="J45" s="455"/>
    </row>
    <row r="46" spans="1:10" ht="15" hidden="1">
      <c r="A46" s="540" t="s">
        <v>361</v>
      </c>
      <c r="B46" s="457"/>
      <c r="C46" s="557"/>
      <c r="D46" s="445" t="s">
        <v>362</v>
      </c>
      <c r="E46" s="478">
        <f aca="true" t="shared" si="10" ref="E46:J46">E48+E59</f>
        <v>0</v>
      </c>
      <c r="F46" s="455">
        <f t="shared" si="10"/>
        <v>0</v>
      </c>
      <c r="G46" s="455">
        <f t="shared" si="10"/>
        <v>0</v>
      </c>
      <c r="H46" s="455">
        <f t="shared" si="10"/>
        <v>0</v>
      </c>
      <c r="I46" s="455">
        <f t="shared" si="10"/>
        <v>0</v>
      </c>
      <c r="J46" s="455">
        <f t="shared" si="10"/>
        <v>0</v>
      </c>
    </row>
    <row r="47" spans="1:10" ht="14.25" hidden="1">
      <c r="A47" s="456" t="s">
        <v>750</v>
      </c>
      <c r="B47" s="457"/>
      <c r="C47" s="458"/>
      <c r="D47" s="454"/>
      <c r="E47" s="478"/>
      <c r="F47" s="455"/>
      <c r="G47" s="455"/>
      <c r="H47" s="455"/>
      <c r="I47" s="455"/>
      <c r="J47" s="455"/>
    </row>
    <row r="48" spans="1:10" ht="14.25" hidden="1">
      <c r="A48" s="456"/>
      <c r="B48" s="1111" t="s">
        <v>363</v>
      </c>
      <c r="C48" s="1111"/>
      <c r="D48" s="454" t="s">
        <v>364</v>
      </c>
      <c r="E48" s="478">
        <f aca="true" t="shared" si="11" ref="E48:J48">E49+E50+E51+E52+E53+E54+E55+E56+E57+E58</f>
        <v>0</v>
      </c>
      <c r="F48" s="455">
        <f t="shared" si="11"/>
        <v>0</v>
      </c>
      <c r="G48" s="455">
        <f t="shared" si="11"/>
        <v>0</v>
      </c>
      <c r="H48" s="455">
        <f t="shared" si="11"/>
        <v>0</v>
      </c>
      <c r="I48" s="455">
        <f t="shared" si="11"/>
        <v>0</v>
      </c>
      <c r="J48" s="455">
        <f t="shared" si="11"/>
        <v>0</v>
      </c>
    </row>
    <row r="49" spans="1:10" ht="14.25" hidden="1">
      <c r="A49" s="456"/>
      <c r="B49" s="457"/>
      <c r="C49" s="458" t="s">
        <v>1278</v>
      </c>
      <c r="D49" s="454" t="s">
        <v>365</v>
      </c>
      <c r="E49" s="478"/>
      <c r="F49" s="455"/>
      <c r="G49" s="455"/>
      <c r="H49" s="455"/>
      <c r="I49" s="455"/>
      <c r="J49" s="455"/>
    </row>
    <row r="50" spans="1:10" ht="14.25" hidden="1">
      <c r="A50" s="456"/>
      <c r="B50" s="457"/>
      <c r="C50" s="458" t="s">
        <v>1279</v>
      </c>
      <c r="D50" s="454" t="s">
        <v>1536</v>
      </c>
      <c r="E50" s="478"/>
      <c r="F50" s="455"/>
      <c r="G50" s="455"/>
      <c r="H50" s="455"/>
      <c r="I50" s="455"/>
      <c r="J50" s="455"/>
    </row>
    <row r="51" spans="1:10" ht="12.75" customHeight="1" hidden="1">
      <c r="A51" s="456"/>
      <c r="B51" s="457"/>
      <c r="C51" s="458" t="s">
        <v>1280</v>
      </c>
      <c r="D51" s="454" t="s">
        <v>1537</v>
      </c>
      <c r="E51" s="478"/>
      <c r="F51" s="455"/>
      <c r="G51" s="455"/>
      <c r="H51" s="455"/>
      <c r="I51" s="455"/>
      <c r="J51" s="455"/>
    </row>
    <row r="52" spans="1:10" ht="14.25" hidden="1">
      <c r="A52" s="456"/>
      <c r="B52" s="457"/>
      <c r="C52" s="458" t="s">
        <v>1281</v>
      </c>
      <c r="D52" s="454" t="s">
        <v>1538</v>
      </c>
      <c r="E52" s="478"/>
      <c r="F52" s="455"/>
      <c r="G52" s="455"/>
      <c r="H52" s="455"/>
      <c r="I52" s="455"/>
      <c r="J52" s="455"/>
    </row>
    <row r="53" spans="1:10" ht="14.25" hidden="1">
      <c r="A53" s="456"/>
      <c r="B53" s="457"/>
      <c r="C53" s="458" t="s">
        <v>1282</v>
      </c>
      <c r="D53" s="454" t="s">
        <v>1539</v>
      </c>
      <c r="E53" s="478"/>
      <c r="F53" s="455"/>
      <c r="G53" s="455"/>
      <c r="H53" s="455"/>
      <c r="I53" s="455"/>
      <c r="J53" s="455"/>
    </row>
    <row r="54" spans="1:10" ht="14.25" hidden="1">
      <c r="A54" s="456"/>
      <c r="B54" s="457"/>
      <c r="C54" s="458" t="s">
        <v>1283</v>
      </c>
      <c r="D54" s="454" t="s">
        <v>1540</v>
      </c>
      <c r="E54" s="478"/>
      <c r="F54" s="455"/>
      <c r="G54" s="455"/>
      <c r="H54" s="455"/>
      <c r="I54" s="455"/>
      <c r="J54" s="455"/>
    </row>
    <row r="55" spans="1:10" ht="17.25" customHeight="1" hidden="1">
      <c r="A55" s="456"/>
      <c r="B55" s="457"/>
      <c r="C55" s="458" t="s">
        <v>1541</v>
      </c>
      <c r="D55" s="454" t="s">
        <v>1542</v>
      </c>
      <c r="E55" s="478"/>
      <c r="F55" s="455"/>
      <c r="G55" s="455"/>
      <c r="H55" s="455"/>
      <c r="I55" s="455"/>
      <c r="J55" s="455"/>
    </row>
    <row r="56" spans="1:10" ht="14.25" hidden="1">
      <c r="A56" s="456"/>
      <c r="B56" s="457"/>
      <c r="C56" s="458" t="s">
        <v>424</v>
      </c>
      <c r="D56" s="454" t="s">
        <v>1543</v>
      </c>
      <c r="E56" s="478"/>
      <c r="F56" s="455"/>
      <c r="G56" s="455"/>
      <c r="H56" s="455"/>
      <c r="I56" s="455"/>
      <c r="J56" s="455"/>
    </row>
    <row r="57" spans="1:10" ht="14.25" hidden="1">
      <c r="A57" s="456"/>
      <c r="B57" s="457"/>
      <c r="C57" s="458" t="s">
        <v>1544</v>
      </c>
      <c r="D57" s="454" t="s">
        <v>1545</v>
      </c>
      <c r="E57" s="478"/>
      <c r="F57" s="455"/>
      <c r="G57" s="455"/>
      <c r="H57" s="455"/>
      <c r="I57" s="455"/>
      <c r="J57" s="455"/>
    </row>
    <row r="58" spans="1:10" ht="14.25" hidden="1">
      <c r="A58" s="456"/>
      <c r="B58" s="457"/>
      <c r="C58" s="458" t="s">
        <v>425</v>
      </c>
      <c r="D58" s="454" t="s">
        <v>1546</v>
      </c>
      <c r="E58" s="478"/>
      <c r="F58" s="455"/>
      <c r="G58" s="455"/>
      <c r="H58" s="455"/>
      <c r="I58" s="455"/>
      <c r="J58" s="455"/>
    </row>
    <row r="59" spans="1:10" ht="15" hidden="1">
      <c r="A59" s="542"/>
      <c r="B59" s="175" t="s">
        <v>271</v>
      </c>
      <c r="C59" s="449"/>
      <c r="D59" s="445" t="s">
        <v>1547</v>
      </c>
      <c r="E59" s="478"/>
      <c r="F59" s="455"/>
      <c r="G59" s="455"/>
      <c r="H59" s="455"/>
      <c r="I59" s="455"/>
      <c r="J59" s="455"/>
    </row>
    <row r="60" spans="1:10" ht="14.25" hidden="1">
      <c r="A60" s="542"/>
      <c r="B60" s="457"/>
      <c r="C60" s="555"/>
      <c r="D60" s="556"/>
      <c r="E60" s="478"/>
      <c r="F60" s="455"/>
      <c r="G60" s="455"/>
      <c r="H60" s="455"/>
      <c r="I60" s="455"/>
      <c r="J60" s="455"/>
    </row>
    <row r="61" spans="1:10" ht="15" hidden="1">
      <c r="A61" s="540" t="s">
        <v>1548</v>
      </c>
      <c r="B61" s="457"/>
      <c r="C61" s="555"/>
      <c r="D61" s="556" t="s">
        <v>1549</v>
      </c>
      <c r="E61" s="478">
        <f aca="true" t="shared" si="12" ref="E61:J61">E63+E64+E65</f>
        <v>0</v>
      </c>
      <c r="F61" s="455">
        <f t="shared" si="12"/>
        <v>0</v>
      </c>
      <c r="G61" s="455">
        <f t="shared" si="12"/>
        <v>0</v>
      </c>
      <c r="H61" s="455">
        <f t="shared" si="12"/>
        <v>0</v>
      </c>
      <c r="I61" s="455">
        <f t="shared" si="12"/>
        <v>0</v>
      </c>
      <c r="J61" s="455">
        <f t="shared" si="12"/>
        <v>0</v>
      </c>
    </row>
    <row r="62" spans="1:10" ht="14.25" hidden="1">
      <c r="A62" s="456" t="s">
        <v>750</v>
      </c>
      <c r="B62" s="457"/>
      <c r="C62" s="458"/>
      <c r="D62" s="556"/>
      <c r="E62" s="478"/>
      <c r="F62" s="455"/>
      <c r="G62" s="455"/>
      <c r="H62" s="455"/>
      <c r="I62" s="455"/>
      <c r="J62" s="455"/>
    </row>
    <row r="63" spans="1:10" ht="14.25" hidden="1">
      <c r="A63" s="542"/>
      <c r="B63" s="457" t="s">
        <v>1679</v>
      </c>
      <c r="C63" s="555"/>
      <c r="D63" s="556" t="s">
        <v>1550</v>
      </c>
      <c r="E63" s="478"/>
      <c r="F63" s="455"/>
      <c r="G63" s="455"/>
      <c r="H63" s="455"/>
      <c r="I63" s="455"/>
      <c r="J63" s="455"/>
    </row>
    <row r="64" spans="1:10" ht="14.25" hidden="1">
      <c r="A64" s="542"/>
      <c r="B64" s="457" t="s">
        <v>1680</v>
      </c>
      <c r="C64" s="555"/>
      <c r="D64" s="556" t="s">
        <v>1551</v>
      </c>
      <c r="E64" s="478"/>
      <c r="F64" s="455"/>
      <c r="G64" s="455"/>
      <c r="H64" s="455"/>
      <c r="I64" s="455"/>
      <c r="J64" s="455"/>
    </row>
    <row r="65" spans="1:10" ht="14.25" hidden="1">
      <c r="A65" s="542"/>
      <c r="B65" s="457" t="s">
        <v>1552</v>
      </c>
      <c r="C65" s="555"/>
      <c r="D65" s="556" t="s">
        <v>1553</v>
      </c>
      <c r="E65" s="478">
        <f aca="true" t="shared" si="13" ref="E65:J65">E66+E67</f>
        <v>0</v>
      </c>
      <c r="F65" s="455">
        <f t="shared" si="13"/>
        <v>0</v>
      </c>
      <c r="G65" s="455">
        <f t="shared" si="13"/>
        <v>0</v>
      </c>
      <c r="H65" s="455">
        <f t="shared" si="13"/>
        <v>0</v>
      </c>
      <c r="I65" s="455">
        <f t="shared" si="13"/>
        <v>0</v>
      </c>
      <c r="J65" s="455">
        <f t="shared" si="13"/>
        <v>0</v>
      </c>
    </row>
    <row r="66" spans="1:10" ht="14.25" hidden="1">
      <c r="A66" s="542"/>
      <c r="B66" s="457"/>
      <c r="C66" s="558" t="s">
        <v>443</v>
      </c>
      <c r="D66" s="556" t="s">
        <v>1554</v>
      </c>
      <c r="E66" s="478"/>
      <c r="F66" s="455"/>
      <c r="G66" s="455"/>
      <c r="H66" s="455"/>
      <c r="I66" s="455"/>
      <c r="J66" s="455"/>
    </row>
    <row r="67" spans="1:10" ht="14.25" hidden="1">
      <c r="A67" s="542"/>
      <c r="B67" s="457"/>
      <c r="C67" s="558" t="s">
        <v>1555</v>
      </c>
      <c r="D67" s="556" t="s">
        <v>1556</v>
      </c>
      <c r="E67" s="478"/>
      <c r="F67" s="455"/>
      <c r="G67" s="455"/>
      <c r="H67" s="455"/>
      <c r="I67" s="455"/>
      <c r="J67" s="455"/>
    </row>
    <row r="68" spans="1:11" ht="21.75" customHeight="1" hidden="1">
      <c r="A68" s="542"/>
      <c r="B68" s="457"/>
      <c r="C68" s="558"/>
      <c r="D68" s="556"/>
      <c r="E68" s="478"/>
      <c r="F68" s="455"/>
      <c r="G68" s="455"/>
      <c r="H68" s="455"/>
      <c r="I68" s="455"/>
      <c r="J68" s="455"/>
      <c r="K68" s="450"/>
    </row>
    <row r="69" spans="1:11" ht="15" hidden="1">
      <c r="A69" s="1104" t="s">
        <v>1557</v>
      </c>
      <c r="B69" s="1105"/>
      <c r="C69" s="1105"/>
      <c r="D69" s="454" t="s">
        <v>1558</v>
      </c>
      <c r="E69" s="478">
        <f aca="true" t="shared" si="14" ref="E69:J69">E71+E74+E77+E78+E79</f>
        <v>0</v>
      </c>
      <c r="F69" s="455">
        <f t="shared" si="14"/>
        <v>0</v>
      </c>
      <c r="G69" s="455">
        <f t="shared" si="14"/>
        <v>0</v>
      </c>
      <c r="H69" s="455">
        <f t="shared" si="14"/>
        <v>0</v>
      </c>
      <c r="I69" s="455">
        <f t="shared" si="14"/>
        <v>0</v>
      </c>
      <c r="J69" s="455">
        <f t="shared" si="14"/>
        <v>0</v>
      </c>
      <c r="K69" s="450"/>
    </row>
    <row r="70" spans="1:11" ht="14.25" hidden="1">
      <c r="A70" s="456" t="s">
        <v>750</v>
      </c>
      <c r="B70" s="457"/>
      <c r="C70" s="458"/>
      <c r="D70" s="454"/>
      <c r="E70" s="478"/>
      <c r="F70" s="455"/>
      <c r="G70" s="455"/>
      <c r="H70" s="455"/>
      <c r="I70" s="455"/>
      <c r="J70" s="455"/>
      <c r="K70" s="450"/>
    </row>
    <row r="71" spans="1:11" ht="14.25" hidden="1">
      <c r="A71" s="456"/>
      <c r="B71" s="175" t="s">
        <v>1559</v>
      </c>
      <c r="C71" s="175" t="s">
        <v>1560</v>
      </c>
      <c r="D71" s="445" t="s">
        <v>1561</v>
      </c>
      <c r="E71" s="478">
        <f aca="true" t="shared" si="15" ref="E71:J71">E72+E73</f>
        <v>0</v>
      </c>
      <c r="F71" s="455">
        <f t="shared" si="15"/>
        <v>0</v>
      </c>
      <c r="G71" s="455">
        <f t="shared" si="15"/>
        <v>0</v>
      </c>
      <c r="H71" s="455">
        <f t="shared" si="15"/>
        <v>0</v>
      </c>
      <c r="I71" s="455">
        <f t="shared" si="15"/>
        <v>0</v>
      </c>
      <c r="J71" s="455">
        <f t="shared" si="15"/>
        <v>0</v>
      </c>
      <c r="K71" s="450"/>
    </row>
    <row r="72" spans="1:11" ht="14.25" hidden="1">
      <c r="A72" s="456"/>
      <c r="B72" s="175"/>
      <c r="C72" s="447" t="s">
        <v>447</v>
      </c>
      <c r="D72" s="445" t="s">
        <v>1562</v>
      </c>
      <c r="E72" s="478"/>
      <c r="F72" s="455"/>
      <c r="G72" s="455"/>
      <c r="H72" s="455"/>
      <c r="I72" s="455"/>
      <c r="J72" s="455"/>
      <c r="K72" s="450"/>
    </row>
    <row r="73" spans="1:10" ht="14.25" hidden="1">
      <c r="A73" s="456"/>
      <c r="B73" s="175"/>
      <c r="C73" s="448" t="s">
        <v>448</v>
      </c>
      <c r="D73" s="445" t="s">
        <v>1563</v>
      </c>
      <c r="E73" s="478"/>
      <c r="F73" s="455"/>
      <c r="G73" s="455"/>
      <c r="H73" s="455"/>
      <c r="I73" s="455"/>
      <c r="J73" s="455"/>
    </row>
    <row r="74" spans="1:10" ht="14.25" hidden="1">
      <c r="A74" s="456"/>
      <c r="B74" s="447" t="s">
        <v>1564</v>
      </c>
      <c r="C74" s="447"/>
      <c r="D74" s="445" t="s">
        <v>1565</v>
      </c>
      <c r="E74" s="478">
        <f aca="true" t="shared" si="16" ref="E74:J74">E75+E76</f>
        <v>0</v>
      </c>
      <c r="F74" s="455">
        <f t="shared" si="16"/>
        <v>0</v>
      </c>
      <c r="G74" s="455">
        <f t="shared" si="16"/>
        <v>0</v>
      </c>
      <c r="H74" s="455">
        <f t="shared" si="16"/>
        <v>0</v>
      </c>
      <c r="I74" s="455">
        <f t="shared" si="16"/>
        <v>0</v>
      </c>
      <c r="J74" s="455">
        <f t="shared" si="16"/>
        <v>0</v>
      </c>
    </row>
    <row r="75" spans="1:10" ht="14.25" hidden="1">
      <c r="A75" s="456"/>
      <c r="B75" s="447"/>
      <c r="C75" s="175" t="s">
        <v>449</v>
      </c>
      <c r="D75" s="445" t="s">
        <v>1566</v>
      </c>
      <c r="E75" s="478"/>
      <c r="F75" s="455"/>
      <c r="G75" s="455"/>
      <c r="H75" s="455"/>
      <c r="I75" s="455"/>
      <c r="J75" s="455"/>
    </row>
    <row r="76" spans="1:10" ht="14.25" hidden="1">
      <c r="A76" s="456"/>
      <c r="B76" s="447"/>
      <c r="C76" s="175" t="s">
        <v>450</v>
      </c>
      <c r="D76" s="445" t="s">
        <v>1567</v>
      </c>
      <c r="E76" s="478"/>
      <c r="F76" s="455"/>
      <c r="G76" s="455"/>
      <c r="H76" s="455"/>
      <c r="I76" s="455"/>
      <c r="J76" s="455"/>
    </row>
    <row r="77" spans="1:10" ht="14.25" hidden="1">
      <c r="A77" s="456"/>
      <c r="B77" s="175" t="s">
        <v>1688</v>
      </c>
      <c r="C77" s="175"/>
      <c r="D77" s="445" t="s">
        <v>1568</v>
      </c>
      <c r="E77" s="478"/>
      <c r="F77" s="455"/>
      <c r="G77" s="455"/>
      <c r="H77" s="455"/>
      <c r="I77" s="455"/>
      <c r="J77" s="455"/>
    </row>
    <row r="78" spans="1:10" ht="15" customHeight="1" hidden="1">
      <c r="A78" s="456"/>
      <c r="B78" s="175" t="s">
        <v>1352</v>
      </c>
      <c r="C78" s="175"/>
      <c r="D78" s="445" t="s">
        <v>1569</v>
      </c>
      <c r="E78" s="478"/>
      <c r="F78" s="455"/>
      <c r="G78" s="455"/>
      <c r="H78" s="455"/>
      <c r="I78" s="455"/>
      <c r="J78" s="455"/>
    </row>
    <row r="79" spans="1:10" ht="17.25" customHeight="1" hidden="1">
      <c r="A79" s="456"/>
      <c r="B79" s="175" t="s">
        <v>274</v>
      </c>
      <c r="C79" s="449"/>
      <c r="D79" s="445" t="s">
        <v>1570</v>
      </c>
      <c r="E79" s="478"/>
      <c r="F79" s="455"/>
      <c r="G79" s="455"/>
      <c r="H79" s="455"/>
      <c r="I79" s="455"/>
      <c r="J79" s="455"/>
    </row>
    <row r="80" spans="1:10" ht="14.25" hidden="1">
      <c r="A80" s="542"/>
      <c r="B80" s="457"/>
      <c r="C80" s="559"/>
      <c r="D80" s="454"/>
      <c r="E80" s="478"/>
      <c r="F80" s="455"/>
      <c r="G80" s="455"/>
      <c r="H80" s="455"/>
      <c r="I80" s="455"/>
      <c r="J80" s="455"/>
    </row>
    <row r="81" spans="1:10" ht="15" hidden="1">
      <c r="A81" s="540" t="s">
        <v>1571</v>
      </c>
      <c r="B81" s="457"/>
      <c r="C81" s="541"/>
      <c r="D81" s="454" t="s">
        <v>1572</v>
      </c>
      <c r="E81" s="478">
        <f aca="true" t="shared" si="17" ref="E81:J81">E83+E86</f>
        <v>0</v>
      </c>
      <c r="F81" s="455">
        <f t="shared" si="17"/>
        <v>0</v>
      </c>
      <c r="G81" s="455">
        <f t="shared" si="17"/>
        <v>0</v>
      </c>
      <c r="H81" s="455">
        <f t="shared" si="17"/>
        <v>0</v>
      </c>
      <c r="I81" s="455">
        <f t="shared" si="17"/>
        <v>0</v>
      </c>
      <c r="J81" s="455">
        <f t="shared" si="17"/>
        <v>0</v>
      </c>
    </row>
    <row r="82" spans="1:10" ht="14.25" hidden="1">
      <c r="A82" s="456" t="s">
        <v>750</v>
      </c>
      <c r="B82" s="457"/>
      <c r="C82" s="458"/>
      <c r="D82" s="454"/>
      <c r="E82" s="478"/>
      <c r="F82" s="455"/>
      <c r="G82" s="455"/>
      <c r="H82" s="455"/>
      <c r="I82" s="455"/>
      <c r="J82" s="455"/>
    </row>
    <row r="83" spans="1:10" ht="14.25" hidden="1">
      <c r="A83" s="456"/>
      <c r="B83" s="175" t="s">
        <v>1573</v>
      </c>
      <c r="C83" s="175"/>
      <c r="D83" s="445" t="s">
        <v>1574</v>
      </c>
      <c r="E83" s="478"/>
      <c r="F83" s="455"/>
      <c r="G83" s="455"/>
      <c r="H83" s="455"/>
      <c r="I83" s="455"/>
      <c r="J83" s="455"/>
    </row>
    <row r="84" spans="1:10" ht="14.25" hidden="1">
      <c r="A84" s="456"/>
      <c r="B84" s="175"/>
      <c r="C84" s="175" t="s">
        <v>451</v>
      </c>
      <c r="D84" s="445" t="s">
        <v>1575</v>
      </c>
      <c r="E84" s="478"/>
      <c r="F84" s="455"/>
      <c r="G84" s="455"/>
      <c r="H84" s="455"/>
      <c r="I84" s="455"/>
      <c r="J84" s="455"/>
    </row>
    <row r="85" spans="1:10" ht="14.25" hidden="1">
      <c r="A85" s="456"/>
      <c r="B85" s="175"/>
      <c r="C85" s="175" t="s">
        <v>452</v>
      </c>
      <c r="D85" s="445" t="s">
        <v>1576</v>
      </c>
      <c r="E85" s="478"/>
      <c r="F85" s="455"/>
      <c r="G85" s="455"/>
      <c r="H85" s="455"/>
      <c r="I85" s="455"/>
      <c r="J85" s="455"/>
    </row>
    <row r="86" spans="1:10" ht="14.25" hidden="1">
      <c r="A86" s="456"/>
      <c r="B86" s="175" t="s">
        <v>302</v>
      </c>
      <c r="C86" s="175"/>
      <c r="D86" s="445" t="s">
        <v>1577</v>
      </c>
      <c r="E86" s="478"/>
      <c r="F86" s="455"/>
      <c r="G86" s="455"/>
      <c r="H86" s="455"/>
      <c r="I86" s="455"/>
      <c r="J86" s="455"/>
    </row>
    <row r="87" spans="1:10" ht="14.25" hidden="1">
      <c r="A87" s="456"/>
      <c r="B87" s="457"/>
      <c r="C87" s="458"/>
      <c r="D87" s="454"/>
      <c r="E87" s="478"/>
      <c r="F87" s="455"/>
      <c r="G87" s="455"/>
      <c r="H87" s="455"/>
      <c r="I87" s="455"/>
      <c r="J87" s="455"/>
    </row>
    <row r="88" spans="1:10" ht="15" hidden="1">
      <c r="A88" s="451" t="s">
        <v>1578</v>
      </c>
      <c r="B88" s="452"/>
      <c r="C88" s="453"/>
      <c r="D88" s="454" t="s">
        <v>1579</v>
      </c>
      <c r="E88" s="478"/>
      <c r="F88" s="455"/>
      <c r="G88" s="455"/>
      <c r="H88" s="455"/>
      <c r="I88" s="455"/>
      <c r="J88" s="455"/>
    </row>
    <row r="89" spans="1:10" ht="30" customHeight="1" hidden="1">
      <c r="A89" s="456" t="s">
        <v>750</v>
      </c>
      <c r="B89" s="457"/>
      <c r="C89" s="458"/>
      <c r="D89" s="454"/>
      <c r="E89" s="478"/>
      <c r="F89" s="455"/>
      <c r="G89" s="455"/>
      <c r="H89" s="455"/>
      <c r="I89" s="455"/>
      <c r="J89" s="455"/>
    </row>
    <row r="90" spans="1:10" ht="14.25" hidden="1">
      <c r="A90" s="456"/>
      <c r="B90" s="458" t="s">
        <v>1580</v>
      </c>
      <c r="C90" s="455"/>
      <c r="D90" s="454" t="s">
        <v>1581</v>
      </c>
      <c r="E90" s="478"/>
      <c r="F90" s="455"/>
      <c r="G90" s="455"/>
      <c r="H90" s="455"/>
      <c r="I90" s="455"/>
      <c r="J90" s="455"/>
    </row>
    <row r="91" spans="1:10" ht="14.25" hidden="1">
      <c r="A91" s="456"/>
      <c r="B91" s="457"/>
      <c r="C91" s="458" t="s">
        <v>1336</v>
      </c>
      <c r="D91" s="454" t="s">
        <v>1582</v>
      </c>
      <c r="E91" s="478"/>
      <c r="F91" s="455"/>
      <c r="G91" s="455"/>
      <c r="H91" s="455"/>
      <c r="I91" s="455"/>
      <c r="J91" s="455"/>
    </row>
    <row r="92" spans="1:10" ht="14.25" hidden="1">
      <c r="A92" s="456"/>
      <c r="B92" s="457"/>
      <c r="C92" s="458" t="s">
        <v>1583</v>
      </c>
      <c r="D92" s="454" t="s">
        <v>1584</v>
      </c>
      <c r="E92" s="478"/>
      <c r="F92" s="455"/>
      <c r="G92" s="455"/>
      <c r="H92" s="455"/>
      <c r="I92" s="455"/>
      <c r="J92" s="455"/>
    </row>
    <row r="93" spans="1:10" ht="15.75" customHeight="1" hidden="1">
      <c r="A93" s="460" t="s">
        <v>1585</v>
      </c>
      <c r="B93" s="457"/>
      <c r="C93" s="458"/>
      <c r="D93" s="454" t="s">
        <v>1586</v>
      </c>
      <c r="E93" s="478"/>
      <c r="F93" s="455"/>
      <c r="G93" s="455"/>
      <c r="H93" s="455"/>
      <c r="I93" s="455"/>
      <c r="J93" s="455"/>
    </row>
    <row r="94" spans="1:10" ht="14.25" hidden="1">
      <c r="A94" s="456" t="s">
        <v>750</v>
      </c>
      <c r="B94" s="457"/>
      <c r="C94" s="458"/>
      <c r="D94" s="454"/>
      <c r="E94" s="478"/>
      <c r="F94" s="455"/>
      <c r="G94" s="455"/>
      <c r="H94" s="455"/>
      <c r="I94" s="455"/>
      <c r="J94" s="455"/>
    </row>
    <row r="95" spans="1:10" ht="15" hidden="1">
      <c r="A95" s="460"/>
      <c r="B95" s="457" t="s">
        <v>275</v>
      </c>
      <c r="C95" s="458"/>
      <c r="D95" s="454" t="s">
        <v>1587</v>
      </c>
      <c r="E95" s="478"/>
      <c r="F95" s="455"/>
      <c r="G95" s="455"/>
      <c r="H95" s="455"/>
      <c r="I95" s="455"/>
      <c r="J95" s="455"/>
    </row>
    <row r="96" spans="1:10" ht="15" hidden="1">
      <c r="A96" s="460"/>
      <c r="B96" s="457" t="s">
        <v>1588</v>
      </c>
      <c r="C96" s="458"/>
      <c r="D96" s="454" t="s">
        <v>1589</v>
      </c>
      <c r="E96" s="478"/>
      <c r="F96" s="455"/>
      <c r="G96" s="455"/>
      <c r="H96" s="455"/>
      <c r="I96" s="455"/>
      <c r="J96" s="455"/>
    </row>
    <row r="97" spans="1:10" ht="15" hidden="1">
      <c r="A97" s="460"/>
      <c r="B97" s="457"/>
      <c r="C97" s="458"/>
      <c r="D97" s="454"/>
      <c r="E97" s="478"/>
      <c r="F97" s="455"/>
      <c r="G97" s="455"/>
      <c r="H97" s="455"/>
      <c r="I97" s="455"/>
      <c r="J97" s="455"/>
    </row>
    <row r="98" spans="1:10" ht="15" hidden="1">
      <c r="A98" s="540" t="s">
        <v>1590</v>
      </c>
      <c r="B98" s="457"/>
      <c r="C98" s="541"/>
      <c r="D98" s="454" t="s">
        <v>1591</v>
      </c>
      <c r="E98" s="478">
        <f aca="true" t="shared" si="18" ref="E98:J98">E100+E104+E106</f>
        <v>0</v>
      </c>
      <c r="F98" s="455">
        <f t="shared" si="18"/>
        <v>0</v>
      </c>
      <c r="G98" s="455">
        <f t="shared" si="18"/>
        <v>0</v>
      </c>
      <c r="H98" s="455">
        <f t="shared" si="18"/>
        <v>0</v>
      </c>
      <c r="I98" s="455">
        <f t="shared" si="18"/>
        <v>0</v>
      </c>
      <c r="J98" s="455">
        <f t="shared" si="18"/>
        <v>0</v>
      </c>
    </row>
    <row r="99" spans="1:10" ht="14.25" hidden="1">
      <c r="A99" s="456" t="s">
        <v>750</v>
      </c>
      <c r="B99" s="457"/>
      <c r="C99" s="458"/>
      <c r="D99" s="454"/>
      <c r="E99" s="478"/>
      <c r="F99" s="455"/>
      <c r="G99" s="455"/>
      <c r="H99" s="455"/>
      <c r="I99" s="455"/>
      <c r="J99" s="455"/>
    </row>
    <row r="100" spans="1:10" ht="15" hidden="1">
      <c r="A100" s="456"/>
      <c r="B100" s="175" t="s">
        <v>1592</v>
      </c>
      <c r="C100" s="449"/>
      <c r="D100" s="445" t="s">
        <v>1593</v>
      </c>
      <c r="E100" s="478">
        <f aca="true" t="shared" si="19" ref="E100:J100">E101+E102+E103</f>
        <v>0</v>
      </c>
      <c r="F100" s="455">
        <f t="shared" si="19"/>
        <v>0</v>
      </c>
      <c r="G100" s="455">
        <f t="shared" si="19"/>
        <v>0</v>
      </c>
      <c r="H100" s="455">
        <f t="shared" si="19"/>
        <v>0</v>
      </c>
      <c r="I100" s="455">
        <f t="shared" si="19"/>
        <v>0</v>
      </c>
      <c r="J100" s="455">
        <f t="shared" si="19"/>
        <v>0</v>
      </c>
    </row>
    <row r="101" spans="1:10" ht="14.25" hidden="1">
      <c r="A101" s="456"/>
      <c r="B101" s="175"/>
      <c r="C101" s="447" t="s">
        <v>1344</v>
      </c>
      <c r="D101" s="175" t="s">
        <v>1594</v>
      </c>
      <c r="E101" s="478"/>
      <c r="F101" s="455"/>
      <c r="G101" s="455"/>
      <c r="H101" s="455"/>
      <c r="I101" s="455"/>
      <c r="J101" s="455"/>
    </row>
    <row r="102" spans="1:10" ht="14.25" hidden="1">
      <c r="A102" s="456"/>
      <c r="B102" s="175"/>
      <c r="C102" s="447" t="s">
        <v>1345</v>
      </c>
      <c r="D102" s="175" t="s">
        <v>1595</v>
      </c>
      <c r="E102" s="478"/>
      <c r="F102" s="455"/>
      <c r="G102" s="455"/>
      <c r="H102" s="455"/>
      <c r="I102" s="455"/>
      <c r="J102" s="455"/>
    </row>
    <row r="103" spans="1:10" ht="14.25" hidden="1">
      <c r="A103" s="456"/>
      <c r="B103" s="175"/>
      <c r="C103" s="175" t="s">
        <v>1346</v>
      </c>
      <c r="D103" s="175" t="s">
        <v>1596</v>
      </c>
      <c r="E103" s="478"/>
      <c r="F103" s="455"/>
      <c r="G103" s="455"/>
      <c r="H103" s="455"/>
      <c r="I103" s="455"/>
      <c r="J103" s="455"/>
    </row>
    <row r="104" spans="1:10" ht="14.25" hidden="1">
      <c r="A104" s="456"/>
      <c r="B104" s="175" t="s">
        <v>1597</v>
      </c>
      <c r="C104" s="175"/>
      <c r="D104" s="445" t="s">
        <v>1598</v>
      </c>
      <c r="E104" s="478">
        <f aca="true" t="shared" si="20" ref="E104:J104">E105</f>
        <v>0</v>
      </c>
      <c r="F104" s="455">
        <f t="shared" si="20"/>
        <v>0</v>
      </c>
      <c r="G104" s="455">
        <f t="shared" si="20"/>
        <v>0</v>
      </c>
      <c r="H104" s="455">
        <f t="shared" si="20"/>
        <v>0</v>
      </c>
      <c r="I104" s="455">
        <f t="shared" si="20"/>
        <v>0</v>
      </c>
      <c r="J104" s="455">
        <f t="shared" si="20"/>
        <v>0</v>
      </c>
    </row>
    <row r="105" spans="1:10" ht="14.25" hidden="1">
      <c r="A105" s="456"/>
      <c r="B105" s="175"/>
      <c r="C105" s="175" t="s">
        <v>377</v>
      </c>
      <c r="D105" s="445" t="s">
        <v>1599</v>
      </c>
      <c r="E105" s="478"/>
      <c r="F105" s="455"/>
      <c r="G105" s="455"/>
      <c r="H105" s="455"/>
      <c r="I105" s="455"/>
      <c r="J105" s="455"/>
    </row>
    <row r="106" spans="1:10" ht="14.25" hidden="1">
      <c r="A106" s="456"/>
      <c r="B106" s="175" t="s">
        <v>1326</v>
      </c>
      <c r="C106" s="459"/>
      <c r="D106" s="445" t="s">
        <v>1600</v>
      </c>
      <c r="E106" s="478"/>
      <c r="F106" s="455"/>
      <c r="G106" s="455"/>
      <c r="H106" s="455"/>
      <c r="I106" s="455"/>
      <c r="J106" s="455"/>
    </row>
    <row r="107" spans="1:10" ht="14.25" hidden="1">
      <c r="A107" s="542"/>
      <c r="B107" s="543"/>
      <c r="C107" s="458"/>
      <c r="D107" s="454"/>
      <c r="E107" s="478"/>
      <c r="F107" s="455"/>
      <c r="G107" s="455"/>
      <c r="H107" s="455"/>
      <c r="I107" s="455"/>
      <c r="J107" s="455"/>
    </row>
    <row r="108" spans="1:10" ht="15" hidden="1">
      <c r="A108" s="460" t="s">
        <v>1601</v>
      </c>
      <c r="B108" s="461"/>
      <c r="C108" s="461"/>
      <c r="D108" s="556" t="s">
        <v>1602</v>
      </c>
      <c r="E108" s="478">
        <f aca="true" t="shared" si="21" ref="E108:J108">E109</f>
        <v>0</v>
      </c>
      <c r="F108" s="455">
        <f t="shared" si="21"/>
        <v>0</v>
      </c>
      <c r="G108" s="455">
        <f t="shared" si="21"/>
        <v>0</v>
      </c>
      <c r="H108" s="455">
        <f t="shared" si="21"/>
        <v>0</v>
      </c>
      <c r="I108" s="455">
        <f t="shared" si="21"/>
        <v>0</v>
      </c>
      <c r="J108" s="455">
        <f t="shared" si="21"/>
        <v>0</v>
      </c>
    </row>
    <row r="109" spans="1:10" ht="14.25" hidden="1">
      <c r="A109" s="462" t="s">
        <v>1603</v>
      </c>
      <c r="B109" s="457"/>
      <c r="C109" s="458"/>
      <c r="D109" s="556" t="s">
        <v>1604</v>
      </c>
      <c r="E109" s="478"/>
      <c r="F109" s="455"/>
      <c r="G109" s="455"/>
      <c r="H109" s="455"/>
      <c r="I109" s="455"/>
      <c r="J109" s="455"/>
    </row>
    <row r="110" spans="1:10" ht="14.25" hidden="1">
      <c r="A110" s="462"/>
      <c r="B110" s="457"/>
      <c r="C110" s="458"/>
      <c r="D110" s="556"/>
      <c r="E110" s="478"/>
      <c r="F110" s="455"/>
      <c r="G110" s="455"/>
      <c r="H110" s="455"/>
      <c r="I110" s="455"/>
      <c r="J110" s="455"/>
    </row>
    <row r="111" spans="1:10" ht="22.5" customHeight="1" hidden="1">
      <c r="A111" s="1100" t="s">
        <v>567</v>
      </c>
      <c r="B111" s="1101"/>
      <c r="C111" s="1101"/>
      <c r="D111" s="458"/>
      <c r="E111" s="478"/>
      <c r="F111" s="455"/>
      <c r="G111" s="455"/>
      <c r="H111" s="455"/>
      <c r="I111" s="455"/>
      <c r="J111" s="463"/>
    </row>
    <row r="112" spans="1:10" ht="33.75" customHeight="1" hidden="1">
      <c r="A112" s="1100" t="s">
        <v>569</v>
      </c>
      <c r="B112" s="1101"/>
      <c r="C112" s="1101"/>
      <c r="D112" s="458"/>
      <c r="E112" s="478">
        <f>E113+E127++E139+E146+E161+E169+E198</f>
        <v>0</v>
      </c>
      <c r="F112" s="455"/>
      <c r="G112" s="455"/>
      <c r="H112" s="455"/>
      <c r="I112" s="455"/>
      <c r="J112" s="463"/>
    </row>
    <row r="113" spans="1:10" ht="15" hidden="1">
      <c r="A113" s="540" t="s">
        <v>203</v>
      </c>
      <c r="B113" s="457"/>
      <c r="C113" s="541"/>
      <c r="D113" s="454" t="s">
        <v>204</v>
      </c>
      <c r="E113" s="478"/>
      <c r="F113" s="455"/>
      <c r="G113" s="455"/>
      <c r="H113" s="455"/>
      <c r="I113" s="455"/>
      <c r="J113" s="463"/>
    </row>
    <row r="114" spans="1:10" ht="14.25" hidden="1">
      <c r="A114" s="456" t="s">
        <v>750</v>
      </c>
      <c r="B114" s="457"/>
      <c r="C114" s="458"/>
      <c r="D114" s="454"/>
      <c r="E114" s="478"/>
      <c r="F114" s="455"/>
      <c r="G114" s="455"/>
      <c r="H114" s="455"/>
      <c r="I114" s="455"/>
      <c r="J114" s="463"/>
    </row>
    <row r="115" spans="1:10" ht="14.25" hidden="1">
      <c r="A115" s="542"/>
      <c r="B115" s="543" t="s">
        <v>335</v>
      </c>
      <c r="C115" s="458"/>
      <c r="D115" s="454" t="s">
        <v>336</v>
      </c>
      <c r="E115" s="478"/>
      <c r="F115" s="455"/>
      <c r="G115" s="455"/>
      <c r="H115" s="455"/>
      <c r="I115" s="455"/>
      <c r="J115" s="463"/>
    </row>
    <row r="116" spans="1:10" ht="14.25" hidden="1">
      <c r="A116" s="542"/>
      <c r="B116" s="543"/>
      <c r="C116" s="458" t="s">
        <v>1669</v>
      </c>
      <c r="D116" s="454" t="s">
        <v>337</v>
      </c>
      <c r="E116" s="478"/>
      <c r="F116" s="455"/>
      <c r="G116" s="455"/>
      <c r="H116" s="455"/>
      <c r="I116" s="455"/>
      <c r="J116" s="463"/>
    </row>
    <row r="117" spans="1:10" ht="14.25" hidden="1">
      <c r="A117" s="542"/>
      <c r="B117" s="543"/>
      <c r="C117" s="458"/>
      <c r="D117" s="454"/>
      <c r="E117" s="478"/>
      <c r="F117" s="455"/>
      <c r="G117" s="455"/>
      <c r="H117" s="455"/>
      <c r="I117" s="455"/>
      <c r="J117" s="463"/>
    </row>
    <row r="118" spans="1:10" ht="15" hidden="1">
      <c r="A118" s="544" t="s">
        <v>1849</v>
      </c>
      <c r="B118" s="545"/>
      <c r="C118" s="546"/>
      <c r="D118" s="547" t="s">
        <v>1850</v>
      </c>
      <c r="E118" s="478"/>
      <c r="F118" s="455"/>
      <c r="G118" s="455"/>
      <c r="H118" s="455"/>
      <c r="I118" s="455"/>
      <c r="J118" s="463"/>
    </row>
    <row r="119" spans="1:10" ht="14.25" hidden="1">
      <c r="A119" s="548" t="s">
        <v>750</v>
      </c>
      <c r="B119" s="545"/>
      <c r="C119" s="549"/>
      <c r="D119" s="547"/>
      <c r="E119" s="478"/>
      <c r="F119" s="455"/>
      <c r="G119" s="455"/>
      <c r="H119" s="455"/>
      <c r="I119" s="455"/>
      <c r="J119" s="463"/>
    </row>
    <row r="120" spans="1:10" ht="14.25" hidden="1">
      <c r="A120" s="548"/>
      <c r="B120" s="439" t="s">
        <v>1355</v>
      </c>
      <c r="C120" s="440"/>
      <c r="D120" s="441" t="s">
        <v>1851</v>
      </c>
      <c r="E120" s="478"/>
      <c r="F120" s="455"/>
      <c r="G120" s="455"/>
      <c r="H120" s="455"/>
      <c r="I120" s="455"/>
      <c r="J120" s="463"/>
    </row>
    <row r="121" spans="1:10" ht="14.25" hidden="1">
      <c r="A121" s="548"/>
      <c r="B121" s="439"/>
      <c r="C121" s="440"/>
      <c r="D121" s="441"/>
      <c r="E121" s="478"/>
      <c r="F121" s="455"/>
      <c r="G121" s="455"/>
      <c r="H121" s="455"/>
      <c r="I121" s="455"/>
      <c r="J121" s="463"/>
    </row>
    <row r="122" spans="1:10" ht="15" hidden="1">
      <c r="A122" s="544" t="s">
        <v>1852</v>
      </c>
      <c r="B122" s="545"/>
      <c r="C122" s="546"/>
      <c r="D122" s="547" t="s">
        <v>1853</v>
      </c>
      <c r="E122" s="478"/>
      <c r="F122" s="455"/>
      <c r="G122" s="455"/>
      <c r="H122" s="455"/>
      <c r="I122" s="455"/>
      <c r="J122" s="463"/>
    </row>
    <row r="123" spans="1:10" ht="14.25" hidden="1">
      <c r="A123" s="548" t="s">
        <v>750</v>
      </c>
      <c r="B123" s="545"/>
      <c r="C123" s="549"/>
      <c r="D123" s="547"/>
      <c r="E123" s="478"/>
      <c r="F123" s="455"/>
      <c r="G123" s="455"/>
      <c r="H123" s="455"/>
      <c r="I123" s="455"/>
      <c r="J123" s="463"/>
    </row>
    <row r="124" spans="1:10" ht="14.25" hidden="1">
      <c r="A124" s="550"/>
      <c r="B124" s="551" t="s">
        <v>1854</v>
      </c>
      <c r="C124" s="549"/>
      <c r="D124" s="441" t="s">
        <v>1855</v>
      </c>
      <c r="E124" s="478"/>
      <c r="F124" s="455"/>
      <c r="G124" s="455"/>
      <c r="H124" s="455"/>
      <c r="I124" s="455"/>
      <c r="J124" s="463"/>
    </row>
    <row r="125" spans="1:10" ht="14.25" hidden="1">
      <c r="A125" s="550"/>
      <c r="B125" s="551" t="s">
        <v>675</v>
      </c>
      <c r="C125" s="549"/>
      <c r="D125" s="441" t="s">
        <v>1856</v>
      </c>
      <c r="E125" s="478"/>
      <c r="F125" s="455"/>
      <c r="G125" s="455"/>
      <c r="H125" s="455"/>
      <c r="I125" s="455"/>
      <c r="J125" s="463"/>
    </row>
    <row r="126" spans="1:10" ht="14.25" hidden="1">
      <c r="A126" s="552"/>
      <c r="B126" s="553"/>
      <c r="C126" s="554"/>
      <c r="D126" s="442"/>
      <c r="E126" s="478"/>
      <c r="F126" s="455"/>
      <c r="G126" s="455"/>
      <c r="H126" s="455"/>
      <c r="I126" s="455"/>
      <c r="J126" s="463"/>
    </row>
    <row r="127" spans="1:10" ht="15" hidden="1">
      <c r="A127" s="540" t="s">
        <v>338</v>
      </c>
      <c r="B127" s="457"/>
      <c r="C127" s="541"/>
      <c r="D127" s="454" t="s">
        <v>339</v>
      </c>
      <c r="E127" s="478"/>
      <c r="F127" s="455"/>
      <c r="G127" s="455"/>
      <c r="H127" s="455"/>
      <c r="I127" s="455"/>
      <c r="J127" s="463"/>
    </row>
    <row r="128" spans="1:10" ht="14.25" hidden="1">
      <c r="A128" s="456" t="s">
        <v>750</v>
      </c>
      <c r="B128" s="457"/>
      <c r="C128" s="458"/>
      <c r="D128" s="454"/>
      <c r="E128" s="478"/>
      <c r="F128" s="455"/>
      <c r="G128" s="455"/>
      <c r="H128" s="455"/>
      <c r="I128" s="455"/>
      <c r="J128" s="463"/>
    </row>
    <row r="129" spans="1:10" ht="14.25" hidden="1">
      <c r="A129" s="456"/>
      <c r="B129" s="443" t="s">
        <v>340</v>
      </c>
      <c r="C129" s="444"/>
      <c r="D129" s="445" t="s">
        <v>341</v>
      </c>
      <c r="E129" s="478"/>
      <c r="F129" s="455"/>
      <c r="G129" s="455"/>
      <c r="H129" s="455"/>
      <c r="I129" s="455"/>
      <c r="J129" s="463"/>
    </row>
    <row r="130" spans="1:10" ht="14.25" hidden="1">
      <c r="A130" s="456"/>
      <c r="B130" s="443"/>
      <c r="C130" s="443" t="s">
        <v>382</v>
      </c>
      <c r="D130" s="445" t="s">
        <v>342</v>
      </c>
      <c r="E130" s="478"/>
      <c r="F130" s="455"/>
      <c r="G130" s="455"/>
      <c r="H130" s="455"/>
      <c r="I130" s="455"/>
      <c r="J130" s="463"/>
    </row>
    <row r="131" spans="1:10" ht="14.25" hidden="1">
      <c r="A131" s="456"/>
      <c r="B131" s="443"/>
      <c r="C131" s="443" t="s">
        <v>383</v>
      </c>
      <c r="D131" s="445" t="s">
        <v>343</v>
      </c>
      <c r="E131" s="478"/>
      <c r="F131" s="455"/>
      <c r="G131" s="455"/>
      <c r="H131" s="455"/>
      <c r="I131" s="455"/>
      <c r="J131" s="463"/>
    </row>
    <row r="132" spans="1:10" ht="15" hidden="1">
      <c r="A132" s="456"/>
      <c r="B132" s="443" t="s">
        <v>344</v>
      </c>
      <c r="C132" s="446"/>
      <c r="D132" s="445" t="s">
        <v>345</v>
      </c>
      <c r="E132" s="478"/>
      <c r="F132" s="455"/>
      <c r="G132" s="455"/>
      <c r="H132" s="455"/>
      <c r="I132" s="455"/>
      <c r="J132" s="463"/>
    </row>
    <row r="133" spans="1:10" ht="14.25" hidden="1">
      <c r="A133" s="456"/>
      <c r="B133" s="443"/>
      <c r="C133" s="175" t="s">
        <v>384</v>
      </c>
      <c r="D133" s="445" t="s">
        <v>346</v>
      </c>
      <c r="E133" s="478"/>
      <c r="F133" s="455"/>
      <c r="G133" s="455"/>
      <c r="H133" s="455"/>
      <c r="I133" s="455"/>
      <c r="J133" s="463"/>
    </row>
    <row r="134" spans="1:10" ht="14.25" hidden="1">
      <c r="A134" s="456"/>
      <c r="B134" s="443"/>
      <c r="C134" s="175" t="s">
        <v>385</v>
      </c>
      <c r="D134" s="445" t="s">
        <v>347</v>
      </c>
      <c r="E134" s="478"/>
      <c r="F134" s="455"/>
      <c r="G134" s="455"/>
      <c r="H134" s="455"/>
      <c r="I134" s="455"/>
      <c r="J134" s="463"/>
    </row>
    <row r="135" spans="1:10" ht="14.25" hidden="1">
      <c r="A135" s="456"/>
      <c r="B135" s="443"/>
      <c r="C135" s="447" t="s">
        <v>386</v>
      </c>
      <c r="D135" s="445" t="s">
        <v>348</v>
      </c>
      <c r="E135" s="478"/>
      <c r="F135" s="455"/>
      <c r="G135" s="455"/>
      <c r="H135" s="455"/>
      <c r="I135" s="455"/>
      <c r="J135" s="463"/>
    </row>
    <row r="136" spans="1:10" ht="32.25" customHeight="1" hidden="1">
      <c r="A136" s="456"/>
      <c r="B136" s="175" t="s">
        <v>349</v>
      </c>
      <c r="C136" s="448"/>
      <c r="D136" s="445" t="s">
        <v>350</v>
      </c>
      <c r="E136" s="478"/>
      <c r="F136" s="455"/>
      <c r="G136" s="455"/>
      <c r="H136" s="455"/>
      <c r="I136" s="455"/>
      <c r="J136" s="463"/>
    </row>
    <row r="137" spans="1:10" ht="14.25" hidden="1">
      <c r="A137" s="456"/>
      <c r="B137" s="175"/>
      <c r="C137" s="175" t="s">
        <v>108</v>
      </c>
      <c r="D137" s="445" t="s">
        <v>351</v>
      </c>
      <c r="E137" s="478"/>
      <c r="F137" s="455"/>
      <c r="G137" s="455"/>
      <c r="H137" s="455"/>
      <c r="I137" s="455"/>
      <c r="J137" s="463"/>
    </row>
    <row r="138" spans="1:10" ht="14.25" hidden="1">
      <c r="A138" s="456"/>
      <c r="B138" s="447" t="s">
        <v>1357</v>
      </c>
      <c r="C138" s="447"/>
      <c r="D138" s="445" t="s">
        <v>352</v>
      </c>
      <c r="E138" s="478"/>
      <c r="F138" s="455"/>
      <c r="G138" s="455"/>
      <c r="H138" s="455"/>
      <c r="I138" s="455"/>
      <c r="J138" s="463"/>
    </row>
    <row r="139" spans="1:10" ht="15" hidden="1">
      <c r="A139" s="460" t="s">
        <v>353</v>
      </c>
      <c r="B139" s="447"/>
      <c r="C139" s="447"/>
      <c r="D139" s="445" t="s">
        <v>354</v>
      </c>
      <c r="E139" s="478"/>
      <c r="F139" s="455"/>
      <c r="G139" s="455"/>
      <c r="H139" s="455"/>
      <c r="I139" s="455"/>
      <c r="J139" s="463"/>
    </row>
    <row r="140" spans="1:10" ht="17.25" customHeight="1" hidden="1">
      <c r="A140" s="456" t="s">
        <v>750</v>
      </c>
      <c r="B140" s="447"/>
      <c r="C140" s="447"/>
      <c r="D140" s="445"/>
      <c r="E140" s="478"/>
      <c r="F140" s="455"/>
      <c r="G140" s="455"/>
      <c r="H140" s="455"/>
      <c r="I140" s="455"/>
      <c r="J140" s="463"/>
    </row>
    <row r="141" spans="1:10" ht="14.25" hidden="1">
      <c r="A141" s="456"/>
      <c r="B141" s="447" t="s">
        <v>355</v>
      </c>
      <c r="C141" s="447"/>
      <c r="D141" s="445" t="s">
        <v>356</v>
      </c>
      <c r="E141" s="478"/>
      <c r="F141" s="455"/>
      <c r="G141" s="455"/>
      <c r="H141" s="455"/>
      <c r="I141" s="455"/>
      <c r="J141" s="463"/>
    </row>
    <row r="142" spans="1:10" ht="14.25" hidden="1">
      <c r="A142" s="456"/>
      <c r="B142" s="447"/>
      <c r="C142" s="447" t="s">
        <v>1932</v>
      </c>
      <c r="D142" s="445" t="s">
        <v>357</v>
      </c>
      <c r="E142" s="478"/>
      <c r="F142" s="455"/>
      <c r="G142" s="455"/>
      <c r="H142" s="455"/>
      <c r="I142" s="455"/>
      <c r="J142" s="463"/>
    </row>
    <row r="143" spans="1:10" ht="14.25" hidden="1">
      <c r="A143" s="456"/>
      <c r="B143" s="447" t="s">
        <v>358</v>
      </c>
      <c r="C143" s="447"/>
      <c r="D143" s="445" t="s">
        <v>359</v>
      </c>
      <c r="E143" s="478"/>
      <c r="F143" s="455"/>
      <c r="G143" s="455"/>
      <c r="H143" s="455"/>
      <c r="I143" s="455"/>
      <c r="J143" s="463"/>
    </row>
    <row r="144" spans="1:10" ht="14.25" hidden="1">
      <c r="A144" s="456"/>
      <c r="B144" s="447"/>
      <c r="C144" s="447" t="s">
        <v>1276</v>
      </c>
      <c r="D144" s="445" t="s">
        <v>360</v>
      </c>
      <c r="E144" s="478"/>
      <c r="F144" s="455"/>
      <c r="G144" s="455"/>
      <c r="H144" s="455"/>
      <c r="I144" s="455"/>
      <c r="J144" s="463"/>
    </row>
    <row r="145" spans="1:10" ht="14.25" hidden="1">
      <c r="A145" s="542"/>
      <c r="B145" s="457"/>
      <c r="C145" s="555"/>
      <c r="D145" s="556"/>
      <c r="E145" s="478"/>
      <c r="F145" s="455"/>
      <c r="G145" s="455"/>
      <c r="H145" s="455"/>
      <c r="I145" s="455"/>
      <c r="J145" s="463"/>
    </row>
    <row r="146" spans="1:10" ht="15" hidden="1">
      <c r="A146" s="540" t="s">
        <v>361</v>
      </c>
      <c r="B146" s="457"/>
      <c r="C146" s="557"/>
      <c r="D146" s="445" t="s">
        <v>362</v>
      </c>
      <c r="E146" s="478"/>
      <c r="F146" s="455"/>
      <c r="G146" s="455"/>
      <c r="H146" s="455"/>
      <c r="I146" s="455"/>
      <c r="J146" s="463"/>
    </row>
    <row r="147" spans="1:10" ht="14.25" hidden="1">
      <c r="A147" s="456" t="s">
        <v>750</v>
      </c>
      <c r="B147" s="457"/>
      <c r="C147" s="458"/>
      <c r="D147" s="454"/>
      <c r="E147" s="478"/>
      <c r="F147" s="455"/>
      <c r="G147" s="455"/>
      <c r="H147" s="455"/>
      <c r="I147" s="455"/>
      <c r="J147" s="463"/>
    </row>
    <row r="148" spans="1:10" ht="14.25" hidden="1">
      <c r="A148" s="456"/>
      <c r="B148" s="1111" t="s">
        <v>363</v>
      </c>
      <c r="C148" s="1111"/>
      <c r="D148" s="454" t="s">
        <v>364</v>
      </c>
      <c r="E148" s="478"/>
      <c r="F148" s="455"/>
      <c r="G148" s="455"/>
      <c r="H148" s="455"/>
      <c r="I148" s="455"/>
      <c r="J148" s="463"/>
    </row>
    <row r="149" spans="1:10" ht="14.25" hidden="1">
      <c r="A149" s="456"/>
      <c r="B149" s="457"/>
      <c r="C149" s="458" t="s">
        <v>1278</v>
      </c>
      <c r="D149" s="454" t="s">
        <v>365</v>
      </c>
      <c r="E149" s="478"/>
      <c r="F149" s="455"/>
      <c r="G149" s="455"/>
      <c r="H149" s="455"/>
      <c r="I149" s="455"/>
      <c r="J149" s="463"/>
    </row>
    <row r="150" spans="1:10" ht="14.25" hidden="1">
      <c r="A150" s="456"/>
      <c r="B150" s="457"/>
      <c r="C150" s="458" t="s">
        <v>1279</v>
      </c>
      <c r="D150" s="454" t="s">
        <v>1536</v>
      </c>
      <c r="E150" s="478"/>
      <c r="F150" s="455"/>
      <c r="G150" s="455"/>
      <c r="H150" s="455"/>
      <c r="I150" s="455"/>
      <c r="J150" s="463"/>
    </row>
    <row r="151" spans="1:10" ht="14.25" hidden="1">
      <c r="A151" s="456"/>
      <c r="B151" s="457"/>
      <c r="C151" s="458" t="s">
        <v>1280</v>
      </c>
      <c r="D151" s="454" t="s">
        <v>1537</v>
      </c>
      <c r="E151" s="478"/>
      <c r="F151" s="455"/>
      <c r="G151" s="455"/>
      <c r="H151" s="455"/>
      <c r="I151" s="455"/>
      <c r="J151" s="463"/>
    </row>
    <row r="152" spans="1:10" ht="14.25" hidden="1">
      <c r="A152" s="456"/>
      <c r="B152" s="457"/>
      <c r="C152" s="458" t="s">
        <v>1281</v>
      </c>
      <c r="D152" s="454" t="s">
        <v>1538</v>
      </c>
      <c r="E152" s="478"/>
      <c r="F152" s="455"/>
      <c r="G152" s="455"/>
      <c r="H152" s="455"/>
      <c r="I152" s="455"/>
      <c r="J152" s="463"/>
    </row>
    <row r="153" spans="1:10" ht="21" customHeight="1" hidden="1">
      <c r="A153" s="456"/>
      <c r="B153" s="457"/>
      <c r="C153" s="458" t="s">
        <v>1282</v>
      </c>
      <c r="D153" s="454" t="s">
        <v>1539</v>
      </c>
      <c r="E153" s="478"/>
      <c r="F153" s="455"/>
      <c r="G153" s="455"/>
      <c r="H153" s="455"/>
      <c r="I153" s="455"/>
      <c r="J153" s="463"/>
    </row>
    <row r="154" spans="1:10" ht="14.25" hidden="1">
      <c r="A154" s="456"/>
      <c r="B154" s="457"/>
      <c r="C154" s="458" t="s">
        <v>1283</v>
      </c>
      <c r="D154" s="454" t="s">
        <v>1540</v>
      </c>
      <c r="E154" s="478"/>
      <c r="F154" s="455"/>
      <c r="G154" s="455"/>
      <c r="H154" s="455"/>
      <c r="I154" s="455"/>
      <c r="J154" s="463"/>
    </row>
    <row r="155" spans="1:10" ht="14.25" hidden="1">
      <c r="A155" s="456"/>
      <c r="B155" s="457"/>
      <c r="C155" s="458" t="s">
        <v>1541</v>
      </c>
      <c r="D155" s="454" t="s">
        <v>1542</v>
      </c>
      <c r="E155" s="478"/>
      <c r="F155" s="455"/>
      <c r="G155" s="455"/>
      <c r="H155" s="455"/>
      <c r="I155" s="455"/>
      <c r="J155" s="463"/>
    </row>
    <row r="156" spans="1:10" ht="14.25" hidden="1">
      <c r="A156" s="456"/>
      <c r="B156" s="457"/>
      <c r="C156" s="458" t="s">
        <v>424</v>
      </c>
      <c r="D156" s="454" t="s">
        <v>1543</v>
      </c>
      <c r="E156" s="478"/>
      <c r="F156" s="455"/>
      <c r="G156" s="455"/>
      <c r="H156" s="455"/>
      <c r="I156" s="455"/>
      <c r="J156" s="463"/>
    </row>
    <row r="157" spans="1:10" ht="14.25" hidden="1">
      <c r="A157" s="456"/>
      <c r="B157" s="457"/>
      <c r="C157" s="458" t="s">
        <v>1544</v>
      </c>
      <c r="D157" s="454" t="s">
        <v>1545</v>
      </c>
      <c r="E157" s="478"/>
      <c r="F157" s="455"/>
      <c r="G157" s="455"/>
      <c r="H157" s="455"/>
      <c r="I157" s="455"/>
      <c r="J157" s="463"/>
    </row>
    <row r="158" spans="1:10" ht="14.25" hidden="1">
      <c r="A158" s="456"/>
      <c r="B158" s="457"/>
      <c r="C158" s="458" t="s">
        <v>425</v>
      </c>
      <c r="D158" s="454" t="s">
        <v>1546</v>
      </c>
      <c r="E158" s="478"/>
      <c r="F158" s="455"/>
      <c r="G158" s="455"/>
      <c r="H158" s="455"/>
      <c r="I158" s="455"/>
      <c r="J158" s="463"/>
    </row>
    <row r="159" spans="1:10" ht="15" hidden="1">
      <c r="A159" s="542"/>
      <c r="B159" s="175" t="s">
        <v>271</v>
      </c>
      <c r="C159" s="449"/>
      <c r="D159" s="445" t="s">
        <v>1547</v>
      </c>
      <c r="E159" s="478"/>
      <c r="F159" s="455"/>
      <c r="G159" s="455"/>
      <c r="H159" s="455"/>
      <c r="I159" s="455"/>
      <c r="J159" s="463"/>
    </row>
    <row r="160" spans="1:10" ht="14.25" hidden="1">
      <c r="A160" s="542"/>
      <c r="B160" s="457"/>
      <c r="C160" s="555"/>
      <c r="D160" s="556"/>
      <c r="E160" s="478"/>
      <c r="F160" s="455"/>
      <c r="G160" s="455"/>
      <c r="H160" s="455"/>
      <c r="I160" s="455"/>
      <c r="J160" s="463"/>
    </row>
    <row r="161" spans="1:10" ht="15" customHeight="1" hidden="1">
      <c r="A161" s="540" t="s">
        <v>1548</v>
      </c>
      <c r="B161" s="457"/>
      <c r="C161" s="555"/>
      <c r="D161" s="556" t="s">
        <v>1549</v>
      </c>
      <c r="E161" s="478"/>
      <c r="F161" s="455"/>
      <c r="G161" s="455"/>
      <c r="H161" s="455"/>
      <c r="I161" s="455"/>
      <c r="J161" s="463"/>
    </row>
    <row r="162" spans="1:10" ht="17.25" customHeight="1" hidden="1">
      <c r="A162" s="456" t="s">
        <v>750</v>
      </c>
      <c r="B162" s="457"/>
      <c r="C162" s="458"/>
      <c r="D162" s="556"/>
      <c r="E162" s="478"/>
      <c r="F162" s="455"/>
      <c r="G162" s="455"/>
      <c r="H162" s="455"/>
      <c r="I162" s="455"/>
      <c r="J162" s="463"/>
    </row>
    <row r="163" spans="1:10" ht="14.25" hidden="1">
      <c r="A163" s="542"/>
      <c r="B163" s="457" t="s">
        <v>1679</v>
      </c>
      <c r="C163" s="555"/>
      <c r="D163" s="556" t="s">
        <v>1550</v>
      </c>
      <c r="E163" s="478"/>
      <c r="F163" s="455"/>
      <c r="G163" s="455"/>
      <c r="H163" s="455"/>
      <c r="I163" s="455"/>
      <c r="J163" s="463"/>
    </row>
    <row r="164" spans="1:10" ht="14.25" hidden="1">
      <c r="A164" s="542"/>
      <c r="B164" s="457" t="s">
        <v>1680</v>
      </c>
      <c r="C164" s="555"/>
      <c r="D164" s="556" t="s">
        <v>1551</v>
      </c>
      <c r="E164" s="478"/>
      <c r="F164" s="455"/>
      <c r="G164" s="455"/>
      <c r="H164" s="455"/>
      <c r="I164" s="455"/>
      <c r="J164" s="463"/>
    </row>
    <row r="165" spans="1:10" ht="14.25" hidden="1">
      <c r="A165" s="542"/>
      <c r="B165" s="457" t="s">
        <v>1552</v>
      </c>
      <c r="C165" s="555"/>
      <c r="D165" s="556" t="s">
        <v>1553</v>
      </c>
      <c r="E165" s="478"/>
      <c r="F165" s="455"/>
      <c r="G165" s="455"/>
      <c r="H165" s="455"/>
      <c r="I165" s="455"/>
      <c r="J165" s="463"/>
    </row>
    <row r="166" spans="1:10" ht="14.25" hidden="1">
      <c r="A166" s="542"/>
      <c r="B166" s="457"/>
      <c r="C166" s="558" t="s">
        <v>443</v>
      </c>
      <c r="D166" s="556" t="s">
        <v>1554</v>
      </c>
      <c r="E166" s="478"/>
      <c r="F166" s="455"/>
      <c r="G166" s="455"/>
      <c r="H166" s="455"/>
      <c r="I166" s="455"/>
      <c r="J166" s="463"/>
    </row>
    <row r="167" spans="1:10" ht="14.25" hidden="1">
      <c r="A167" s="542"/>
      <c r="B167" s="457"/>
      <c r="C167" s="558" t="s">
        <v>1555</v>
      </c>
      <c r="D167" s="556" t="s">
        <v>1556</v>
      </c>
      <c r="E167" s="478"/>
      <c r="F167" s="455"/>
      <c r="G167" s="455"/>
      <c r="H167" s="455"/>
      <c r="I167" s="455"/>
      <c r="J167" s="463"/>
    </row>
    <row r="168" spans="1:12" ht="14.25" hidden="1">
      <c r="A168" s="542"/>
      <c r="B168" s="457"/>
      <c r="C168" s="558"/>
      <c r="D168" s="556"/>
      <c r="E168" s="478"/>
      <c r="F168" s="455"/>
      <c r="G168" s="455"/>
      <c r="H168" s="455"/>
      <c r="I168" s="455"/>
      <c r="J168" s="463"/>
      <c r="K168" s="450"/>
      <c r="L168" s="450"/>
    </row>
    <row r="169" spans="1:12" ht="15" hidden="1">
      <c r="A169" s="1104" t="s">
        <v>1557</v>
      </c>
      <c r="B169" s="1105"/>
      <c r="C169" s="1105"/>
      <c r="D169" s="454" t="s">
        <v>1558</v>
      </c>
      <c r="E169" s="478"/>
      <c r="F169" s="455"/>
      <c r="G169" s="455"/>
      <c r="H169" s="455"/>
      <c r="I169" s="455"/>
      <c r="J169" s="463"/>
      <c r="K169" s="450"/>
      <c r="L169" s="450"/>
    </row>
    <row r="170" spans="1:12" ht="14.25" hidden="1">
      <c r="A170" s="456" t="s">
        <v>750</v>
      </c>
      <c r="B170" s="457"/>
      <c r="C170" s="458"/>
      <c r="D170" s="454"/>
      <c r="E170" s="478"/>
      <c r="F170" s="455"/>
      <c r="G170" s="455"/>
      <c r="H170" s="455"/>
      <c r="I170" s="455"/>
      <c r="J170" s="463"/>
      <c r="K170" s="450"/>
      <c r="L170" s="450"/>
    </row>
    <row r="171" spans="1:10" ht="40.5" customHeight="1" hidden="1">
      <c r="A171" s="456"/>
      <c r="B171" s="175" t="s">
        <v>1559</v>
      </c>
      <c r="C171" s="175" t="s">
        <v>1560</v>
      </c>
      <c r="D171" s="445" t="s">
        <v>1561</v>
      </c>
      <c r="E171" s="478"/>
      <c r="F171" s="455"/>
      <c r="G171" s="455"/>
      <c r="H171" s="455"/>
      <c r="I171" s="455"/>
      <c r="J171" s="463"/>
    </row>
    <row r="172" spans="1:10" ht="14.25" hidden="1">
      <c r="A172" s="456"/>
      <c r="B172" s="175"/>
      <c r="C172" s="447" t="s">
        <v>447</v>
      </c>
      <c r="D172" s="445" t="s">
        <v>1562</v>
      </c>
      <c r="E172" s="478"/>
      <c r="F172" s="455"/>
      <c r="G172" s="455"/>
      <c r="H172" s="455"/>
      <c r="I172" s="455"/>
      <c r="J172" s="463"/>
    </row>
    <row r="173" spans="1:10" ht="14.25" hidden="1">
      <c r="A173" s="456"/>
      <c r="B173" s="175"/>
      <c r="C173" s="448" t="s">
        <v>448</v>
      </c>
      <c r="D173" s="445" t="s">
        <v>1563</v>
      </c>
      <c r="E173" s="478"/>
      <c r="F173" s="455"/>
      <c r="G173" s="455"/>
      <c r="H173" s="455"/>
      <c r="I173" s="455"/>
      <c r="J173" s="463"/>
    </row>
    <row r="174" spans="1:10" ht="14.25" customHeight="1" hidden="1">
      <c r="A174" s="456"/>
      <c r="B174" s="447" t="s">
        <v>1564</v>
      </c>
      <c r="C174" s="447"/>
      <c r="D174" s="445" t="s">
        <v>1565</v>
      </c>
      <c r="E174" s="478"/>
      <c r="F174" s="455"/>
      <c r="G174" s="455"/>
      <c r="H174" s="455"/>
      <c r="I174" s="455"/>
      <c r="J174" s="463"/>
    </row>
    <row r="175" spans="1:12" ht="14.25" customHeight="1" hidden="1">
      <c r="A175" s="456"/>
      <c r="B175" s="447"/>
      <c r="C175" s="175" t="s">
        <v>449</v>
      </c>
      <c r="D175" s="445" t="s">
        <v>1566</v>
      </c>
      <c r="E175" s="478"/>
      <c r="F175" s="455"/>
      <c r="G175" s="455"/>
      <c r="H175" s="455"/>
      <c r="I175" s="455"/>
      <c r="J175" s="463"/>
      <c r="K175" s="450"/>
      <c r="L175" s="450"/>
    </row>
    <row r="176" spans="1:12" ht="17.25" customHeight="1" hidden="1">
      <c r="A176" s="456"/>
      <c r="B176" s="447"/>
      <c r="C176" s="175" t="s">
        <v>450</v>
      </c>
      <c r="D176" s="445" t="s">
        <v>1567</v>
      </c>
      <c r="E176" s="478"/>
      <c r="F176" s="455"/>
      <c r="G176" s="455"/>
      <c r="H176" s="455"/>
      <c r="I176" s="455"/>
      <c r="J176" s="463"/>
      <c r="K176" s="450"/>
      <c r="L176" s="450"/>
    </row>
    <row r="177" spans="1:12" ht="14.25" hidden="1">
      <c r="A177" s="456"/>
      <c r="B177" s="175" t="s">
        <v>1688</v>
      </c>
      <c r="C177" s="175"/>
      <c r="D177" s="445" t="s">
        <v>1568</v>
      </c>
      <c r="E177" s="478"/>
      <c r="F177" s="455"/>
      <c r="G177" s="455"/>
      <c r="H177" s="455"/>
      <c r="I177" s="455"/>
      <c r="J177" s="463"/>
      <c r="K177" s="450"/>
      <c r="L177" s="450"/>
    </row>
    <row r="178" spans="1:12" ht="14.25" hidden="1">
      <c r="A178" s="456"/>
      <c r="B178" s="175" t="s">
        <v>1352</v>
      </c>
      <c r="C178" s="175"/>
      <c r="D178" s="445" t="s">
        <v>1569</v>
      </c>
      <c r="E178" s="478"/>
      <c r="F178" s="455"/>
      <c r="G178" s="455"/>
      <c r="H178" s="455"/>
      <c r="I178" s="455"/>
      <c r="J178" s="463"/>
      <c r="K178" s="450"/>
      <c r="L178" s="450"/>
    </row>
    <row r="179" spans="1:12" ht="15" hidden="1">
      <c r="A179" s="456"/>
      <c r="B179" s="175" t="s">
        <v>274</v>
      </c>
      <c r="C179" s="449"/>
      <c r="D179" s="445" t="s">
        <v>1570</v>
      </c>
      <c r="E179" s="478"/>
      <c r="F179" s="455"/>
      <c r="G179" s="455"/>
      <c r="H179" s="455"/>
      <c r="I179" s="455"/>
      <c r="J179" s="463"/>
      <c r="K179" s="450"/>
      <c r="L179" s="450"/>
    </row>
    <row r="180" spans="1:12" ht="14.25" hidden="1">
      <c r="A180" s="542"/>
      <c r="B180" s="457"/>
      <c r="C180" s="559"/>
      <c r="D180" s="454"/>
      <c r="E180" s="478"/>
      <c r="F180" s="455"/>
      <c r="G180" s="455"/>
      <c r="H180" s="455"/>
      <c r="I180" s="455"/>
      <c r="J180" s="463"/>
      <c r="K180" s="450"/>
      <c r="L180" s="450"/>
    </row>
    <row r="181" spans="1:12" ht="15" hidden="1">
      <c r="A181" s="540" t="s">
        <v>1571</v>
      </c>
      <c r="B181" s="457"/>
      <c r="C181" s="541"/>
      <c r="D181" s="454" t="s">
        <v>1572</v>
      </c>
      <c r="E181" s="478"/>
      <c r="F181" s="455"/>
      <c r="G181" s="455"/>
      <c r="H181" s="455"/>
      <c r="I181" s="455"/>
      <c r="J181" s="463"/>
      <c r="K181" s="450"/>
      <c r="L181" s="450"/>
    </row>
    <row r="182" spans="1:12" ht="14.25" hidden="1">
      <c r="A182" s="456" t="s">
        <v>750</v>
      </c>
      <c r="B182" s="457"/>
      <c r="C182" s="458"/>
      <c r="D182" s="454"/>
      <c r="E182" s="478"/>
      <c r="F182" s="455"/>
      <c r="G182" s="455"/>
      <c r="H182" s="455"/>
      <c r="I182" s="455"/>
      <c r="J182" s="463"/>
      <c r="K182" s="450"/>
      <c r="L182" s="450"/>
    </row>
    <row r="183" spans="1:12" ht="14.25" hidden="1">
      <c r="A183" s="456"/>
      <c r="B183" s="175" t="s">
        <v>1573</v>
      </c>
      <c r="C183" s="175"/>
      <c r="D183" s="445" t="s">
        <v>1574</v>
      </c>
      <c r="E183" s="478"/>
      <c r="F183" s="455"/>
      <c r="G183" s="455"/>
      <c r="H183" s="455"/>
      <c r="I183" s="455"/>
      <c r="J183" s="463"/>
      <c r="K183" s="450"/>
      <c r="L183" s="450"/>
    </row>
    <row r="184" spans="1:12" ht="14.25" hidden="1">
      <c r="A184" s="456"/>
      <c r="B184" s="175"/>
      <c r="C184" s="175" t="s">
        <v>451</v>
      </c>
      <c r="D184" s="445" t="s">
        <v>1575</v>
      </c>
      <c r="E184" s="478"/>
      <c r="F184" s="455"/>
      <c r="G184" s="455"/>
      <c r="H184" s="455"/>
      <c r="I184" s="455"/>
      <c r="J184" s="463"/>
      <c r="K184" s="450"/>
      <c r="L184" s="450"/>
    </row>
    <row r="185" spans="1:12" ht="14.25" hidden="1">
      <c r="A185" s="456"/>
      <c r="B185" s="175"/>
      <c r="C185" s="175" t="s">
        <v>452</v>
      </c>
      <c r="D185" s="445" t="s">
        <v>1576</v>
      </c>
      <c r="E185" s="478"/>
      <c r="F185" s="455"/>
      <c r="G185" s="455"/>
      <c r="H185" s="455"/>
      <c r="I185" s="455"/>
      <c r="J185" s="463"/>
      <c r="K185" s="450"/>
      <c r="L185" s="450"/>
    </row>
    <row r="186" spans="1:12" ht="14.25" hidden="1">
      <c r="A186" s="456"/>
      <c r="B186" s="175" t="s">
        <v>302</v>
      </c>
      <c r="C186" s="175"/>
      <c r="D186" s="445" t="s">
        <v>1577</v>
      </c>
      <c r="E186" s="478"/>
      <c r="F186" s="455"/>
      <c r="G186" s="455"/>
      <c r="H186" s="455"/>
      <c r="I186" s="455"/>
      <c r="J186" s="463"/>
      <c r="K186" s="450"/>
      <c r="L186" s="450"/>
    </row>
    <row r="187" spans="1:12" ht="14.25" hidden="1">
      <c r="A187" s="456"/>
      <c r="B187" s="457"/>
      <c r="C187" s="458"/>
      <c r="D187" s="454"/>
      <c r="E187" s="478"/>
      <c r="F187" s="455"/>
      <c r="G187" s="455"/>
      <c r="H187" s="455"/>
      <c r="I187" s="455"/>
      <c r="J187" s="463"/>
      <c r="K187" s="450"/>
      <c r="L187" s="450"/>
    </row>
    <row r="188" spans="1:12" ht="15" hidden="1">
      <c r="A188" s="451" t="s">
        <v>1578</v>
      </c>
      <c r="B188" s="452"/>
      <c r="C188" s="453"/>
      <c r="D188" s="454" t="s">
        <v>1579</v>
      </c>
      <c r="E188" s="478"/>
      <c r="F188" s="455"/>
      <c r="G188" s="455"/>
      <c r="H188" s="455"/>
      <c r="I188" s="455"/>
      <c r="J188" s="463"/>
      <c r="K188" s="450"/>
      <c r="L188" s="450"/>
    </row>
    <row r="189" spans="1:12" ht="14.25" hidden="1">
      <c r="A189" s="456" t="s">
        <v>750</v>
      </c>
      <c r="B189" s="457"/>
      <c r="C189" s="458"/>
      <c r="D189" s="454"/>
      <c r="E189" s="478"/>
      <c r="F189" s="455"/>
      <c r="G189" s="455"/>
      <c r="H189" s="455"/>
      <c r="I189" s="455"/>
      <c r="J189" s="463"/>
      <c r="K189" s="450"/>
      <c r="L189" s="450"/>
    </row>
    <row r="190" spans="1:12" ht="14.25" hidden="1">
      <c r="A190" s="456"/>
      <c r="B190" s="458" t="s">
        <v>1580</v>
      </c>
      <c r="C190" s="455"/>
      <c r="D190" s="454" t="s">
        <v>1581</v>
      </c>
      <c r="E190" s="478"/>
      <c r="F190" s="455"/>
      <c r="G190" s="455"/>
      <c r="H190" s="455"/>
      <c r="I190" s="455"/>
      <c r="J190" s="463"/>
      <c r="K190" s="450"/>
      <c r="L190" s="450"/>
    </row>
    <row r="191" spans="1:12" ht="14.25" hidden="1">
      <c r="A191" s="456"/>
      <c r="B191" s="457"/>
      <c r="C191" s="458" t="s">
        <v>1336</v>
      </c>
      <c r="D191" s="454" t="s">
        <v>1582</v>
      </c>
      <c r="E191" s="478"/>
      <c r="F191" s="455"/>
      <c r="G191" s="455"/>
      <c r="H191" s="455"/>
      <c r="I191" s="455"/>
      <c r="J191" s="463"/>
      <c r="K191" s="450"/>
      <c r="L191" s="450"/>
    </row>
    <row r="192" spans="1:12" ht="14.25" hidden="1">
      <c r="A192" s="456"/>
      <c r="B192" s="457"/>
      <c r="C192" s="458" t="s">
        <v>1583</v>
      </c>
      <c r="D192" s="454" t="s">
        <v>1584</v>
      </c>
      <c r="E192" s="478"/>
      <c r="F192" s="455"/>
      <c r="G192" s="455"/>
      <c r="H192" s="455"/>
      <c r="I192" s="455"/>
      <c r="J192" s="463"/>
      <c r="K192" s="450"/>
      <c r="L192" s="450"/>
    </row>
    <row r="193" spans="1:12" ht="15" customHeight="1" hidden="1">
      <c r="A193" s="460" t="s">
        <v>1585</v>
      </c>
      <c r="B193" s="457"/>
      <c r="C193" s="458"/>
      <c r="D193" s="454" t="s">
        <v>1586</v>
      </c>
      <c r="E193" s="478"/>
      <c r="F193" s="455"/>
      <c r="G193" s="455"/>
      <c r="H193" s="455"/>
      <c r="I193" s="455"/>
      <c r="J193" s="463"/>
      <c r="K193" s="450"/>
      <c r="L193" s="450"/>
    </row>
    <row r="194" spans="1:12" ht="14.25" hidden="1">
      <c r="A194" s="456" t="s">
        <v>750</v>
      </c>
      <c r="B194" s="457"/>
      <c r="C194" s="458"/>
      <c r="D194" s="454"/>
      <c r="E194" s="478"/>
      <c r="F194" s="455"/>
      <c r="G194" s="455"/>
      <c r="H194" s="455"/>
      <c r="I194" s="455"/>
      <c r="J194" s="463"/>
      <c r="K194" s="450"/>
      <c r="L194" s="450"/>
    </row>
    <row r="195" spans="1:12" ht="15" hidden="1">
      <c r="A195" s="460"/>
      <c r="B195" s="457" t="s">
        <v>275</v>
      </c>
      <c r="C195" s="458"/>
      <c r="D195" s="454" t="s">
        <v>1587</v>
      </c>
      <c r="E195" s="478"/>
      <c r="F195" s="455"/>
      <c r="G195" s="455"/>
      <c r="H195" s="455"/>
      <c r="I195" s="455"/>
      <c r="J195" s="463"/>
      <c r="K195" s="450"/>
      <c r="L195" s="450"/>
    </row>
    <row r="196" spans="1:12" ht="15" hidden="1">
      <c r="A196" s="460"/>
      <c r="B196" s="457" t="s">
        <v>1588</v>
      </c>
      <c r="C196" s="458"/>
      <c r="D196" s="454" t="s">
        <v>1589</v>
      </c>
      <c r="E196" s="478"/>
      <c r="F196" s="455"/>
      <c r="G196" s="455"/>
      <c r="H196" s="455"/>
      <c r="I196" s="455"/>
      <c r="J196" s="463"/>
      <c r="K196" s="450"/>
      <c r="L196" s="450"/>
    </row>
    <row r="197" spans="1:12" ht="14.25" customHeight="1" hidden="1">
      <c r="A197" s="460"/>
      <c r="B197" s="457"/>
      <c r="C197" s="458"/>
      <c r="D197" s="454"/>
      <c r="E197" s="478"/>
      <c r="F197" s="455"/>
      <c r="G197" s="455"/>
      <c r="H197" s="455"/>
      <c r="I197" s="455"/>
      <c r="J197" s="463"/>
      <c r="K197" s="450"/>
      <c r="L197" s="450"/>
    </row>
    <row r="198" spans="1:12" ht="15" hidden="1">
      <c r="A198" s="540" t="s">
        <v>1590</v>
      </c>
      <c r="B198" s="457"/>
      <c r="C198" s="541"/>
      <c r="D198" s="454" t="s">
        <v>1591</v>
      </c>
      <c r="E198" s="478"/>
      <c r="F198" s="455"/>
      <c r="G198" s="455"/>
      <c r="H198" s="455"/>
      <c r="I198" s="455"/>
      <c r="J198" s="463"/>
      <c r="K198" s="450"/>
      <c r="L198" s="450"/>
    </row>
    <row r="199" spans="1:12" ht="14.25" hidden="1">
      <c r="A199" s="456" t="s">
        <v>750</v>
      </c>
      <c r="B199" s="457"/>
      <c r="C199" s="458"/>
      <c r="D199" s="454"/>
      <c r="E199" s="478"/>
      <c r="F199" s="455"/>
      <c r="G199" s="455"/>
      <c r="H199" s="455"/>
      <c r="I199" s="455"/>
      <c r="J199" s="463"/>
      <c r="K199" s="450"/>
      <c r="L199" s="450"/>
    </row>
    <row r="200" spans="1:12" ht="15" hidden="1">
      <c r="A200" s="456"/>
      <c r="B200" s="175" t="s">
        <v>1592</v>
      </c>
      <c r="C200" s="449"/>
      <c r="D200" s="445" t="s">
        <v>1593</v>
      </c>
      <c r="E200" s="478"/>
      <c r="F200" s="455"/>
      <c r="G200" s="455"/>
      <c r="H200" s="455"/>
      <c r="I200" s="455"/>
      <c r="J200" s="463"/>
      <c r="K200" s="450"/>
      <c r="L200" s="450"/>
    </row>
    <row r="201" spans="1:10" ht="14.25" hidden="1">
      <c r="A201" s="456"/>
      <c r="B201" s="175"/>
      <c r="C201" s="447" t="s">
        <v>1344</v>
      </c>
      <c r="D201" s="175" t="s">
        <v>1594</v>
      </c>
      <c r="E201" s="478"/>
      <c r="F201" s="455"/>
      <c r="G201" s="455"/>
      <c r="H201" s="455"/>
      <c r="I201" s="455"/>
      <c r="J201" s="463"/>
    </row>
    <row r="202" spans="1:10" ht="14.25" hidden="1">
      <c r="A202" s="456"/>
      <c r="B202" s="175"/>
      <c r="C202" s="447" t="s">
        <v>1345</v>
      </c>
      <c r="D202" s="175" t="s">
        <v>1595</v>
      </c>
      <c r="E202" s="478"/>
      <c r="F202" s="455"/>
      <c r="G202" s="455"/>
      <c r="H202" s="455"/>
      <c r="I202" s="455"/>
      <c r="J202" s="463"/>
    </row>
    <row r="203" spans="1:10" ht="12.75" customHeight="1" hidden="1">
      <c r="A203" s="456"/>
      <c r="B203" s="175"/>
      <c r="C203" s="175" t="s">
        <v>1346</v>
      </c>
      <c r="D203" s="175" t="s">
        <v>1596</v>
      </c>
      <c r="E203" s="478"/>
      <c r="F203" s="455"/>
      <c r="G203" s="455"/>
      <c r="H203" s="455"/>
      <c r="I203" s="455"/>
      <c r="J203" s="463"/>
    </row>
    <row r="204" spans="1:10" ht="14.25" hidden="1">
      <c r="A204" s="456"/>
      <c r="B204" s="175" t="s">
        <v>1597</v>
      </c>
      <c r="C204" s="175"/>
      <c r="D204" s="445" t="s">
        <v>1598</v>
      </c>
      <c r="E204" s="478"/>
      <c r="F204" s="455"/>
      <c r="G204" s="455"/>
      <c r="H204" s="455"/>
      <c r="I204" s="455"/>
      <c r="J204" s="463"/>
    </row>
    <row r="205" spans="1:10" ht="14.25" hidden="1">
      <c r="A205" s="456"/>
      <c r="B205" s="175"/>
      <c r="C205" s="175" t="s">
        <v>377</v>
      </c>
      <c r="D205" s="445" t="s">
        <v>1599</v>
      </c>
      <c r="E205" s="478"/>
      <c r="F205" s="455"/>
      <c r="G205" s="455"/>
      <c r="H205" s="455"/>
      <c r="I205" s="455"/>
      <c r="J205" s="463"/>
    </row>
    <row r="206" spans="1:10" ht="14.25" hidden="1">
      <c r="A206" s="456"/>
      <c r="B206" s="175" t="s">
        <v>1326</v>
      </c>
      <c r="C206" s="459"/>
      <c r="D206" s="445" t="s">
        <v>1600</v>
      </c>
      <c r="E206" s="478"/>
      <c r="F206" s="455"/>
      <c r="G206" s="455"/>
      <c r="H206" s="455"/>
      <c r="I206" s="455"/>
      <c r="J206" s="463"/>
    </row>
    <row r="207" spans="1:10" ht="14.25" hidden="1">
      <c r="A207" s="542"/>
      <c r="B207" s="543"/>
      <c r="C207" s="458"/>
      <c r="D207" s="454"/>
      <c r="E207" s="478"/>
      <c r="F207" s="455"/>
      <c r="G207" s="455"/>
      <c r="H207" s="455"/>
      <c r="I207" s="455"/>
      <c r="J207" s="463"/>
    </row>
    <row r="208" spans="1:10" ht="15" hidden="1">
      <c r="A208" s="460" t="s">
        <v>1601</v>
      </c>
      <c r="B208" s="461"/>
      <c r="C208" s="461"/>
      <c r="D208" s="556" t="s">
        <v>1602</v>
      </c>
      <c r="E208" s="478"/>
      <c r="F208" s="455"/>
      <c r="G208" s="455"/>
      <c r="H208" s="455"/>
      <c r="I208" s="455"/>
      <c r="J208" s="463"/>
    </row>
    <row r="209" spans="1:10" ht="14.25" hidden="1">
      <c r="A209" s="462" t="s">
        <v>1603</v>
      </c>
      <c r="B209" s="457"/>
      <c r="C209" s="458"/>
      <c r="D209" s="556" t="s">
        <v>1604</v>
      </c>
      <c r="E209" s="478"/>
      <c r="F209" s="455"/>
      <c r="G209" s="455"/>
      <c r="H209" s="455"/>
      <c r="I209" s="455"/>
      <c r="J209" s="463"/>
    </row>
    <row r="210" spans="1:10" ht="14.25" hidden="1">
      <c r="A210" s="462"/>
      <c r="B210" s="457"/>
      <c r="C210" s="458"/>
      <c r="D210" s="556"/>
      <c r="E210" s="478"/>
      <c r="F210" s="455"/>
      <c r="G210" s="455"/>
      <c r="H210" s="455"/>
      <c r="I210" s="455"/>
      <c r="J210" s="463"/>
    </row>
    <row r="211" spans="1:10" ht="14.25" hidden="1">
      <c r="A211" s="542"/>
      <c r="B211" s="457"/>
      <c r="C211" s="560"/>
      <c r="D211" s="458"/>
      <c r="E211" s="478"/>
      <c r="F211" s="455"/>
      <c r="G211" s="455"/>
      <c r="H211" s="455"/>
      <c r="I211" s="455"/>
      <c r="J211" s="463"/>
    </row>
    <row r="212" spans="1:10" ht="42" customHeight="1">
      <c r="A212" s="1102" t="s">
        <v>1605</v>
      </c>
      <c r="B212" s="1103"/>
      <c r="C212" s="1103"/>
      <c r="D212" s="561"/>
      <c r="E212" s="562">
        <f aca="true" t="shared" si="22" ref="E212:J212">E214+E217+E221+E234+E241+E255+E263+E275+E282+E287+E291</f>
        <v>15896.16</v>
      </c>
      <c r="F212" s="562">
        <f t="shared" si="22"/>
        <v>0</v>
      </c>
      <c r="G212" s="562">
        <f t="shared" si="22"/>
        <v>15896.16</v>
      </c>
      <c r="H212" s="562">
        <f t="shared" si="22"/>
        <v>0</v>
      </c>
      <c r="I212" s="562">
        <f t="shared" si="22"/>
        <v>0</v>
      </c>
      <c r="J212" s="562">
        <f t="shared" si="22"/>
        <v>0</v>
      </c>
    </row>
    <row r="213" spans="1:10" ht="14.25">
      <c r="A213" s="563"/>
      <c r="B213" s="564"/>
      <c r="C213" s="565"/>
      <c r="D213" s="561"/>
      <c r="E213" s="562"/>
      <c r="F213" s="562"/>
      <c r="G213" s="562"/>
      <c r="H213" s="562"/>
      <c r="I213" s="562"/>
      <c r="J213" s="562"/>
    </row>
    <row r="214" spans="1:10" ht="15">
      <c r="A214" s="566" t="s">
        <v>1606</v>
      </c>
      <c r="B214" s="564"/>
      <c r="C214" s="567"/>
      <c r="D214" s="568" t="s">
        <v>1607</v>
      </c>
      <c r="E214" s="562">
        <f aca="true" t="shared" si="23" ref="E214:J214">E216</f>
        <v>0</v>
      </c>
      <c r="F214" s="562">
        <f t="shared" si="23"/>
        <v>0</v>
      </c>
      <c r="G214" s="562">
        <f t="shared" si="23"/>
        <v>0</v>
      </c>
      <c r="H214" s="562">
        <f t="shared" si="23"/>
        <v>0</v>
      </c>
      <c r="I214" s="562">
        <f t="shared" si="23"/>
        <v>0</v>
      </c>
      <c r="J214" s="562">
        <f t="shared" si="23"/>
        <v>0</v>
      </c>
    </row>
    <row r="215" spans="1:10" ht="14.25">
      <c r="A215" s="569" t="s">
        <v>750</v>
      </c>
      <c r="B215" s="564"/>
      <c r="C215" s="561"/>
      <c r="D215" s="568"/>
      <c r="E215" s="562"/>
      <c r="F215" s="562"/>
      <c r="G215" s="562"/>
      <c r="H215" s="562"/>
      <c r="I215" s="562"/>
      <c r="J215" s="562"/>
    </row>
    <row r="216" spans="1:10" ht="14.25">
      <c r="A216" s="563"/>
      <c r="B216" s="570" t="s">
        <v>1608</v>
      </c>
      <c r="C216" s="561"/>
      <c r="D216" s="568" t="s">
        <v>1609</v>
      </c>
      <c r="E216" s="562"/>
      <c r="F216" s="562"/>
      <c r="G216" s="562"/>
      <c r="H216" s="562"/>
      <c r="I216" s="562"/>
      <c r="J216" s="562"/>
    </row>
    <row r="217" spans="1:10" ht="15">
      <c r="A217" s="566" t="s">
        <v>566</v>
      </c>
      <c r="B217" s="564"/>
      <c r="C217" s="567"/>
      <c r="D217" s="568" t="s">
        <v>563</v>
      </c>
      <c r="E217" s="562">
        <f aca="true" t="shared" si="24" ref="E217:J217">E219</f>
        <v>0</v>
      </c>
      <c r="F217" s="562">
        <f t="shared" si="24"/>
        <v>0</v>
      </c>
      <c r="G217" s="562">
        <f t="shared" si="24"/>
        <v>0</v>
      </c>
      <c r="H217" s="562">
        <f t="shared" si="24"/>
        <v>0</v>
      </c>
      <c r="I217" s="562">
        <f t="shared" si="24"/>
        <v>0</v>
      </c>
      <c r="J217" s="562">
        <f t="shared" si="24"/>
        <v>0</v>
      </c>
    </row>
    <row r="218" spans="1:10" ht="14.25">
      <c r="A218" s="569" t="s">
        <v>750</v>
      </c>
      <c r="B218" s="564"/>
      <c r="C218" s="561"/>
      <c r="D218" s="568"/>
      <c r="E218" s="562"/>
      <c r="F218" s="562"/>
      <c r="G218" s="562"/>
      <c r="H218" s="562"/>
      <c r="I218" s="562"/>
      <c r="J218" s="562"/>
    </row>
    <row r="219" spans="1:10" ht="14.25">
      <c r="A219" s="563"/>
      <c r="B219" s="570" t="s">
        <v>565</v>
      </c>
      <c r="C219" s="561"/>
      <c r="D219" s="464" t="s">
        <v>564</v>
      </c>
      <c r="E219" s="562"/>
      <c r="F219" s="562"/>
      <c r="G219" s="562"/>
      <c r="H219" s="562"/>
      <c r="I219" s="562"/>
      <c r="J219" s="562"/>
    </row>
    <row r="220" spans="1:10" ht="14.25">
      <c r="A220" s="563"/>
      <c r="B220" s="570"/>
      <c r="C220" s="561"/>
      <c r="D220" s="568"/>
      <c r="E220" s="562"/>
      <c r="F220" s="562"/>
      <c r="G220" s="562"/>
      <c r="H220" s="562"/>
      <c r="I220" s="562"/>
      <c r="J220" s="562"/>
    </row>
    <row r="221" spans="1:10" ht="15">
      <c r="A221" s="566" t="s">
        <v>1610</v>
      </c>
      <c r="B221" s="564"/>
      <c r="C221" s="567"/>
      <c r="D221" s="568" t="s">
        <v>1611</v>
      </c>
      <c r="E221" s="562">
        <f aca="true" t="shared" si="25" ref="E221:J221">E223+E226+E230+E231+E233</f>
        <v>5000</v>
      </c>
      <c r="F221" s="562">
        <f t="shared" si="25"/>
        <v>0</v>
      </c>
      <c r="G221" s="562">
        <f t="shared" si="25"/>
        <v>5000</v>
      </c>
      <c r="H221" s="562">
        <f t="shared" si="25"/>
        <v>0</v>
      </c>
      <c r="I221" s="562">
        <f t="shared" si="25"/>
        <v>0</v>
      </c>
      <c r="J221" s="562">
        <f t="shared" si="25"/>
        <v>0</v>
      </c>
    </row>
    <row r="222" spans="1:10" ht="14.25">
      <c r="A222" s="569" t="s">
        <v>750</v>
      </c>
      <c r="B222" s="564"/>
      <c r="C222" s="561"/>
      <c r="D222" s="568"/>
      <c r="E222" s="562"/>
      <c r="F222" s="562"/>
      <c r="G222" s="562"/>
      <c r="H222" s="562"/>
      <c r="I222" s="562"/>
      <c r="J222" s="562"/>
    </row>
    <row r="223" spans="1:10" ht="14.25">
      <c r="A223" s="569"/>
      <c r="B223" s="465" t="s">
        <v>1612</v>
      </c>
      <c r="C223" s="466"/>
      <c r="D223" s="464" t="s">
        <v>1613</v>
      </c>
      <c r="E223" s="562">
        <f aca="true" t="shared" si="26" ref="E223:J223">E224+E225</f>
        <v>0</v>
      </c>
      <c r="F223" s="562">
        <f t="shared" si="26"/>
        <v>0</v>
      </c>
      <c r="G223" s="562">
        <f t="shared" si="26"/>
        <v>0</v>
      </c>
      <c r="H223" s="562">
        <f t="shared" si="26"/>
        <v>0</v>
      </c>
      <c r="I223" s="562">
        <f t="shared" si="26"/>
        <v>0</v>
      </c>
      <c r="J223" s="562">
        <f t="shared" si="26"/>
        <v>0</v>
      </c>
    </row>
    <row r="224" spans="1:10" ht="14.25">
      <c r="A224" s="569"/>
      <c r="B224" s="465"/>
      <c r="C224" s="465" t="s">
        <v>382</v>
      </c>
      <c r="D224" s="464" t="s">
        <v>1614</v>
      </c>
      <c r="E224" s="562"/>
      <c r="F224" s="562"/>
      <c r="G224" s="562"/>
      <c r="H224" s="562"/>
      <c r="I224" s="562"/>
      <c r="J224" s="562"/>
    </row>
    <row r="225" spans="1:10" ht="14.25">
      <c r="A225" s="569"/>
      <c r="B225" s="465"/>
      <c r="C225" s="465" t="s">
        <v>383</v>
      </c>
      <c r="D225" s="464" t="s">
        <v>1615</v>
      </c>
      <c r="E225" s="562"/>
      <c r="F225" s="562"/>
      <c r="G225" s="562"/>
      <c r="H225" s="562"/>
      <c r="I225" s="562"/>
      <c r="J225" s="562"/>
    </row>
    <row r="226" spans="1:10" ht="15">
      <c r="A226" s="569"/>
      <c r="B226" s="465" t="s">
        <v>1616</v>
      </c>
      <c r="C226" s="467"/>
      <c r="D226" s="464" t="s">
        <v>1617</v>
      </c>
      <c r="E226" s="562">
        <f aca="true" t="shared" si="27" ref="E226:J226">E227+E228+E229</f>
        <v>5000</v>
      </c>
      <c r="F226" s="562">
        <f t="shared" si="27"/>
        <v>0</v>
      </c>
      <c r="G226" s="562">
        <f t="shared" si="27"/>
        <v>5000</v>
      </c>
      <c r="H226" s="562">
        <f t="shared" si="27"/>
        <v>0</v>
      </c>
      <c r="I226" s="562">
        <f t="shared" si="27"/>
        <v>0</v>
      </c>
      <c r="J226" s="562">
        <f t="shared" si="27"/>
        <v>0</v>
      </c>
    </row>
    <row r="227" spans="1:10" ht="14.25">
      <c r="A227" s="569"/>
      <c r="B227" s="465"/>
      <c r="C227" s="468" t="s">
        <v>384</v>
      </c>
      <c r="D227" s="464" t="s">
        <v>419</v>
      </c>
      <c r="E227" s="562"/>
      <c r="F227" s="562"/>
      <c r="G227" s="562"/>
      <c r="H227" s="562"/>
      <c r="I227" s="562"/>
      <c r="J227" s="562"/>
    </row>
    <row r="228" spans="1:10" ht="14.25">
      <c r="A228" s="569"/>
      <c r="B228" s="465"/>
      <c r="C228" s="468" t="s">
        <v>385</v>
      </c>
      <c r="D228" s="464" t="s">
        <v>420</v>
      </c>
      <c r="E228" s="562">
        <v>5000</v>
      </c>
      <c r="F228" s="562"/>
      <c r="G228" s="562">
        <f>E228</f>
        <v>5000</v>
      </c>
      <c r="H228" s="562"/>
      <c r="I228" s="562"/>
      <c r="J228" s="562"/>
    </row>
    <row r="229" spans="1:10" ht="14.25">
      <c r="A229" s="569"/>
      <c r="B229" s="465"/>
      <c r="C229" s="469" t="s">
        <v>386</v>
      </c>
      <c r="D229" s="464" t="s">
        <v>421</v>
      </c>
      <c r="E229" s="562"/>
      <c r="F229" s="562"/>
      <c r="G229" s="562"/>
      <c r="H229" s="562"/>
      <c r="I229" s="562"/>
      <c r="J229" s="562"/>
    </row>
    <row r="230" spans="1:10" ht="14.25">
      <c r="A230" s="569"/>
      <c r="B230" s="468" t="s">
        <v>422</v>
      </c>
      <c r="C230" s="469"/>
      <c r="D230" s="464" t="s">
        <v>423</v>
      </c>
      <c r="E230" s="562"/>
      <c r="F230" s="562"/>
      <c r="G230" s="562"/>
      <c r="H230" s="562"/>
      <c r="I230" s="562"/>
      <c r="J230" s="562"/>
    </row>
    <row r="231" spans="1:10" ht="14.25">
      <c r="A231" s="569"/>
      <c r="B231" s="468" t="s">
        <v>459</v>
      </c>
      <c r="C231" s="470"/>
      <c r="D231" s="464" t="s">
        <v>460</v>
      </c>
      <c r="E231" s="562">
        <f aca="true" t="shared" si="28" ref="E231:J231">E232</f>
        <v>0</v>
      </c>
      <c r="F231" s="562">
        <f t="shared" si="28"/>
        <v>0</v>
      </c>
      <c r="G231" s="562">
        <f t="shared" si="28"/>
        <v>0</v>
      </c>
      <c r="H231" s="562">
        <f t="shared" si="28"/>
        <v>0</v>
      </c>
      <c r="I231" s="562">
        <f t="shared" si="28"/>
        <v>0</v>
      </c>
      <c r="J231" s="562">
        <f t="shared" si="28"/>
        <v>0</v>
      </c>
    </row>
    <row r="232" spans="1:10" ht="14.25">
      <c r="A232" s="569"/>
      <c r="B232" s="468"/>
      <c r="C232" s="468" t="s">
        <v>108</v>
      </c>
      <c r="D232" s="464" t="s">
        <v>461</v>
      </c>
      <c r="E232" s="562"/>
      <c r="F232" s="562"/>
      <c r="G232" s="562"/>
      <c r="H232" s="562"/>
      <c r="I232" s="562"/>
      <c r="J232" s="562"/>
    </row>
    <row r="233" spans="1:10" ht="14.25">
      <c r="A233" s="569"/>
      <c r="B233" s="469" t="s">
        <v>1357</v>
      </c>
      <c r="C233" s="469"/>
      <c r="D233" s="464" t="s">
        <v>462</v>
      </c>
      <c r="E233" s="562"/>
      <c r="F233" s="562"/>
      <c r="G233" s="562"/>
      <c r="H233" s="562"/>
      <c r="I233" s="562"/>
      <c r="J233" s="562"/>
    </row>
    <row r="234" spans="1:10" ht="15">
      <c r="A234" s="472" t="s">
        <v>463</v>
      </c>
      <c r="B234" s="469"/>
      <c r="C234" s="469"/>
      <c r="D234" s="464" t="s">
        <v>464</v>
      </c>
      <c r="E234" s="562">
        <f aca="true" t="shared" si="29" ref="E234:J234">E236+E238</f>
        <v>1800</v>
      </c>
      <c r="F234" s="562">
        <f t="shared" si="29"/>
        <v>0</v>
      </c>
      <c r="G234" s="562">
        <f t="shared" si="29"/>
        <v>1800</v>
      </c>
      <c r="H234" s="562">
        <f t="shared" si="29"/>
        <v>0</v>
      </c>
      <c r="I234" s="562">
        <f t="shared" si="29"/>
        <v>0</v>
      </c>
      <c r="J234" s="562">
        <f t="shared" si="29"/>
        <v>0</v>
      </c>
    </row>
    <row r="235" spans="1:10" ht="14.25">
      <c r="A235" s="569" t="s">
        <v>750</v>
      </c>
      <c r="B235" s="469"/>
      <c r="C235" s="469"/>
      <c r="D235" s="464"/>
      <c r="E235" s="562"/>
      <c r="F235" s="562"/>
      <c r="G235" s="562"/>
      <c r="H235" s="562"/>
      <c r="I235" s="562"/>
      <c r="J235" s="562"/>
    </row>
    <row r="236" spans="1:10" ht="14.25">
      <c r="A236" s="569"/>
      <c r="B236" s="469" t="s">
        <v>465</v>
      </c>
      <c r="C236" s="469"/>
      <c r="D236" s="464" t="s">
        <v>466</v>
      </c>
      <c r="E236" s="562">
        <f aca="true" t="shared" si="30" ref="E236:J236">E237</f>
        <v>0</v>
      </c>
      <c r="F236" s="562">
        <f t="shared" si="30"/>
        <v>0</v>
      </c>
      <c r="G236" s="562">
        <f t="shared" si="30"/>
        <v>0</v>
      </c>
      <c r="H236" s="562">
        <f t="shared" si="30"/>
        <v>0</v>
      </c>
      <c r="I236" s="562">
        <f t="shared" si="30"/>
        <v>0</v>
      </c>
      <c r="J236" s="562">
        <f t="shared" si="30"/>
        <v>0</v>
      </c>
    </row>
    <row r="237" spans="1:10" ht="14.25">
      <c r="A237" s="569"/>
      <c r="B237" s="469"/>
      <c r="C237" s="469" t="s">
        <v>1932</v>
      </c>
      <c r="D237" s="464" t="s">
        <v>467</v>
      </c>
      <c r="E237" s="562"/>
      <c r="F237" s="562"/>
      <c r="G237" s="562"/>
      <c r="H237" s="562"/>
      <c r="I237" s="562"/>
      <c r="J237" s="562"/>
    </row>
    <row r="238" spans="1:10" ht="14.25">
      <c r="A238" s="569"/>
      <c r="B238" s="469" t="s">
        <v>468</v>
      </c>
      <c r="C238" s="469"/>
      <c r="D238" s="464" t="s">
        <v>469</v>
      </c>
      <c r="E238" s="562">
        <f aca="true" t="shared" si="31" ref="E238:J238">E239</f>
        <v>1800</v>
      </c>
      <c r="F238" s="562">
        <f t="shared" si="31"/>
        <v>0</v>
      </c>
      <c r="G238" s="562">
        <f t="shared" si="31"/>
        <v>1800</v>
      </c>
      <c r="H238" s="562">
        <f t="shared" si="31"/>
        <v>0</v>
      </c>
      <c r="I238" s="562">
        <f t="shared" si="31"/>
        <v>0</v>
      </c>
      <c r="J238" s="562">
        <f t="shared" si="31"/>
        <v>0</v>
      </c>
    </row>
    <row r="239" spans="1:10" ht="14.25">
      <c r="A239" s="569"/>
      <c r="B239" s="469"/>
      <c r="C239" s="469" t="s">
        <v>1276</v>
      </c>
      <c r="D239" s="464" t="s">
        <v>470</v>
      </c>
      <c r="E239" s="562">
        <v>1800</v>
      </c>
      <c r="F239" s="562"/>
      <c r="G239" s="562">
        <f>E239</f>
        <v>1800</v>
      </c>
      <c r="H239" s="562"/>
      <c r="I239" s="562"/>
      <c r="J239" s="562"/>
    </row>
    <row r="240" spans="1:10" ht="14.25">
      <c r="A240" s="563"/>
      <c r="B240" s="564"/>
      <c r="C240" s="571"/>
      <c r="D240" s="572"/>
      <c r="E240" s="562"/>
      <c r="F240" s="562"/>
      <c r="G240" s="562"/>
      <c r="H240" s="562"/>
      <c r="I240" s="562"/>
      <c r="J240" s="562"/>
    </row>
    <row r="241" spans="1:10" ht="15">
      <c r="A241" s="566" t="s">
        <v>471</v>
      </c>
      <c r="B241" s="564"/>
      <c r="C241" s="573"/>
      <c r="D241" s="464" t="s">
        <v>472</v>
      </c>
      <c r="E241" s="562">
        <f aca="true" t="shared" si="32" ref="E241:J241">E243+E253</f>
        <v>0</v>
      </c>
      <c r="F241" s="562">
        <f t="shared" si="32"/>
        <v>0</v>
      </c>
      <c r="G241" s="562">
        <f t="shared" si="32"/>
        <v>0</v>
      </c>
      <c r="H241" s="562">
        <f t="shared" si="32"/>
        <v>0</v>
      </c>
      <c r="I241" s="562">
        <f t="shared" si="32"/>
        <v>0</v>
      </c>
      <c r="J241" s="562">
        <f t="shared" si="32"/>
        <v>0</v>
      </c>
    </row>
    <row r="242" spans="1:10" ht="14.25">
      <c r="A242" s="569" t="s">
        <v>750</v>
      </c>
      <c r="B242" s="564"/>
      <c r="C242" s="561"/>
      <c r="D242" s="568"/>
      <c r="E242" s="562"/>
      <c r="F242" s="562"/>
      <c r="G242" s="562"/>
      <c r="H242" s="562"/>
      <c r="I242" s="562"/>
      <c r="J242" s="562"/>
    </row>
    <row r="243" spans="1:10" ht="14.25">
      <c r="A243" s="569"/>
      <c r="B243" s="1106" t="s">
        <v>473</v>
      </c>
      <c r="C243" s="1106"/>
      <c r="D243" s="568" t="s">
        <v>474</v>
      </c>
      <c r="E243" s="562">
        <f aca="true" t="shared" si="33" ref="E243:J243">E244+E245+E246+E247+E248+E249+E250+E251+E252</f>
        <v>0</v>
      </c>
      <c r="F243" s="562">
        <f t="shared" si="33"/>
        <v>0</v>
      </c>
      <c r="G243" s="562">
        <f t="shared" si="33"/>
        <v>0</v>
      </c>
      <c r="H243" s="562">
        <f t="shared" si="33"/>
        <v>0</v>
      </c>
      <c r="I243" s="562">
        <f t="shared" si="33"/>
        <v>0</v>
      </c>
      <c r="J243" s="562">
        <f t="shared" si="33"/>
        <v>0</v>
      </c>
    </row>
    <row r="244" spans="1:10" ht="14.25">
      <c r="A244" s="569"/>
      <c r="B244" s="564"/>
      <c r="C244" s="561" t="s">
        <v>1278</v>
      </c>
      <c r="D244" s="568" t="s">
        <v>475</v>
      </c>
      <c r="E244" s="562"/>
      <c r="F244" s="562"/>
      <c r="G244" s="562"/>
      <c r="H244" s="562"/>
      <c r="I244" s="562"/>
      <c r="J244" s="562"/>
    </row>
    <row r="245" spans="1:10" ht="14.25">
      <c r="A245" s="569"/>
      <c r="B245" s="564"/>
      <c r="C245" s="561" t="s">
        <v>1279</v>
      </c>
      <c r="D245" s="568" t="s">
        <v>476</v>
      </c>
      <c r="E245" s="562"/>
      <c r="F245" s="562"/>
      <c r="G245" s="562"/>
      <c r="H245" s="562"/>
      <c r="I245" s="562"/>
      <c r="J245" s="562"/>
    </row>
    <row r="246" spans="1:10" ht="14.25">
      <c r="A246" s="569"/>
      <c r="B246" s="564"/>
      <c r="C246" s="561" t="s">
        <v>1280</v>
      </c>
      <c r="D246" s="568" t="s">
        <v>477</v>
      </c>
      <c r="E246" s="562"/>
      <c r="F246" s="562"/>
      <c r="G246" s="562"/>
      <c r="H246" s="562"/>
      <c r="I246" s="562"/>
      <c r="J246" s="562"/>
    </row>
    <row r="247" spans="1:10" ht="14.25">
      <c r="A247" s="569"/>
      <c r="B247" s="564"/>
      <c r="C247" s="561" t="s">
        <v>1281</v>
      </c>
      <c r="D247" s="568" t="s">
        <v>478</v>
      </c>
      <c r="E247" s="562"/>
      <c r="F247" s="562"/>
      <c r="G247" s="562"/>
      <c r="H247" s="562"/>
      <c r="I247" s="562"/>
      <c r="J247" s="562"/>
    </row>
    <row r="248" spans="1:10" ht="14.25">
      <c r="A248" s="569"/>
      <c r="B248" s="564"/>
      <c r="C248" s="561" t="s">
        <v>1282</v>
      </c>
      <c r="D248" s="568" t="s">
        <v>479</v>
      </c>
      <c r="E248" s="562"/>
      <c r="F248" s="562"/>
      <c r="G248" s="562"/>
      <c r="H248" s="562"/>
      <c r="I248" s="562"/>
      <c r="J248" s="562"/>
    </row>
    <row r="249" spans="1:10" ht="14.25">
      <c r="A249" s="569"/>
      <c r="B249" s="564"/>
      <c r="C249" s="561" t="s">
        <v>1283</v>
      </c>
      <c r="D249" s="568" t="s">
        <v>480</v>
      </c>
      <c r="E249" s="562"/>
      <c r="F249" s="562"/>
      <c r="G249" s="562"/>
      <c r="H249" s="562"/>
      <c r="I249" s="562"/>
      <c r="J249" s="562"/>
    </row>
    <row r="250" spans="1:10" ht="14.25">
      <c r="A250" s="569"/>
      <c r="B250" s="564"/>
      <c r="C250" s="561" t="s">
        <v>1541</v>
      </c>
      <c r="D250" s="568" t="s">
        <v>481</v>
      </c>
      <c r="E250" s="562"/>
      <c r="F250" s="562"/>
      <c r="G250" s="562"/>
      <c r="H250" s="562"/>
      <c r="I250" s="562"/>
      <c r="J250" s="562"/>
    </row>
    <row r="251" spans="1:10" ht="14.25">
      <c r="A251" s="569"/>
      <c r="B251" s="564"/>
      <c r="C251" s="561" t="s">
        <v>424</v>
      </c>
      <c r="D251" s="568" t="s">
        <v>482</v>
      </c>
      <c r="E251" s="562"/>
      <c r="F251" s="562"/>
      <c r="G251" s="562"/>
      <c r="H251" s="562"/>
      <c r="I251" s="562"/>
      <c r="J251" s="562"/>
    </row>
    <row r="252" spans="1:10" ht="14.25">
      <c r="A252" s="569"/>
      <c r="B252" s="564"/>
      <c r="C252" s="561" t="s">
        <v>425</v>
      </c>
      <c r="D252" s="568" t="s">
        <v>483</v>
      </c>
      <c r="E252" s="562"/>
      <c r="F252" s="562"/>
      <c r="G252" s="562"/>
      <c r="H252" s="562"/>
      <c r="I252" s="562"/>
      <c r="J252" s="562"/>
    </row>
    <row r="253" spans="1:10" ht="15">
      <c r="A253" s="563"/>
      <c r="B253" s="468" t="s">
        <v>271</v>
      </c>
      <c r="C253" s="471"/>
      <c r="D253" s="464" t="s">
        <v>484</v>
      </c>
      <c r="E253" s="562"/>
      <c r="F253" s="562"/>
      <c r="G253" s="562"/>
      <c r="H253" s="562"/>
      <c r="I253" s="562"/>
      <c r="J253" s="562"/>
    </row>
    <row r="254" spans="1:10" ht="14.25">
      <c r="A254" s="563"/>
      <c r="B254" s="564"/>
      <c r="C254" s="571"/>
      <c r="D254" s="572"/>
      <c r="E254" s="562"/>
      <c r="F254" s="562"/>
      <c r="G254" s="562"/>
      <c r="H254" s="562"/>
      <c r="I254" s="562"/>
      <c r="J254" s="562"/>
    </row>
    <row r="255" spans="1:10" ht="15">
      <c r="A255" s="566" t="s">
        <v>485</v>
      </c>
      <c r="B255" s="564"/>
      <c r="C255" s="571"/>
      <c r="D255" s="572" t="s">
        <v>486</v>
      </c>
      <c r="E255" s="562">
        <f aca="true" t="shared" si="34" ref="E255:J255">E257+E258+E259</f>
        <v>0</v>
      </c>
      <c r="F255" s="562">
        <f t="shared" si="34"/>
        <v>0</v>
      </c>
      <c r="G255" s="562">
        <f t="shared" si="34"/>
        <v>0</v>
      </c>
      <c r="H255" s="562">
        <f t="shared" si="34"/>
        <v>0</v>
      </c>
      <c r="I255" s="562">
        <f t="shared" si="34"/>
        <v>0</v>
      </c>
      <c r="J255" s="562">
        <f t="shared" si="34"/>
        <v>0</v>
      </c>
    </row>
    <row r="256" spans="1:10" ht="14.25">
      <c r="A256" s="569" t="s">
        <v>750</v>
      </c>
      <c r="B256" s="564"/>
      <c r="C256" s="561"/>
      <c r="D256" s="572"/>
      <c r="E256" s="562"/>
      <c r="F256" s="562"/>
      <c r="G256" s="562"/>
      <c r="H256" s="562"/>
      <c r="I256" s="562"/>
      <c r="J256" s="562"/>
    </row>
    <row r="257" spans="1:10" ht="14.25">
      <c r="A257" s="563"/>
      <c r="B257" s="564" t="s">
        <v>1679</v>
      </c>
      <c r="C257" s="571"/>
      <c r="D257" s="572" t="s">
        <v>487</v>
      </c>
      <c r="E257" s="562"/>
      <c r="F257" s="562"/>
      <c r="G257" s="562"/>
      <c r="H257" s="562"/>
      <c r="I257" s="562"/>
      <c r="J257" s="562"/>
    </row>
    <row r="258" spans="1:10" ht="14.25">
      <c r="A258" s="563"/>
      <c r="B258" s="564" t="s">
        <v>1680</v>
      </c>
      <c r="C258" s="571"/>
      <c r="D258" s="572" t="s">
        <v>488</v>
      </c>
      <c r="E258" s="562"/>
      <c r="F258" s="562"/>
      <c r="G258" s="562"/>
      <c r="H258" s="562"/>
      <c r="I258" s="562"/>
      <c r="J258" s="562"/>
    </row>
    <row r="259" spans="1:10" ht="14.25">
      <c r="A259" s="563"/>
      <c r="B259" s="564" t="s">
        <v>489</v>
      </c>
      <c r="C259" s="571"/>
      <c r="D259" s="572" t="s">
        <v>490</v>
      </c>
      <c r="E259" s="562">
        <f aca="true" t="shared" si="35" ref="E259:J259">E260+E261</f>
        <v>0</v>
      </c>
      <c r="F259" s="562">
        <f t="shared" si="35"/>
        <v>0</v>
      </c>
      <c r="G259" s="562">
        <f t="shared" si="35"/>
        <v>0</v>
      </c>
      <c r="H259" s="562">
        <f t="shared" si="35"/>
        <v>0</v>
      </c>
      <c r="I259" s="562">
        <f t="shared" si="35"/>
        <v>0</v>
      </c>
      <c r="J259" s="562">
        <f t="shared" si="35"/>
        <v>0</v>
      </c>
    </row>
    <row r="260" spans="1:10" ht="14.25">
      <c r="A260" s="563"/>
      <c r="B260" s="564"/>
      <c r="C260" s="574" t="s">
        <v>443</v>
      </c>
      <c r="D260" s="572" t="s">
        <v>491</v>
      </c>
      <c r="E260" s="562"/>
      <c r="F260" s="562"/>
      <c r="G260" s="562"/>
      <c r="H260" s="562"/>
      <c r="I260" s="562"/>
      <c r="J260" s="562"/>
    </row>
    <row r="261" spans="1:10" ht="14.25">
      <c r="A261" s="563"/>
      <c r="B261" s="564"/>
      <c r="C261" s="574" t="s">
        <v>1555</v>
      </c>
      <c r="D261" s="572" t="s">
        <v>492</v>
      </c>
      <c r="E261" s="562"/>
      <c r="F261" s="562"/>
      <c r="G261" s="562"/>
      <c r="H261" s="562"/>
      <c r="I261" s="562"/>
      <c r="J261" s="562"/>
    </row>
    <row r="262" spans="1:10" ht="14.25">
      <c r="A262" s="563"/>
      <c r="B262" s="564"/>
      <c r="C262" s="574"/>
      <c r="D262" s="572"/>
      <c r="E262" s="562"/>
      <c r="F262" s="562"/>
      <c r="G262" s="562"/>
      <c r="H262" s="562"/>
      <c r="I262" s="562"/>
      <c r="J262" s="562"/>
    </row>
    <row r="263" spans="1:10" ht="15">
      <c r="A263" s="1107" t="s">
        <v>568</v>
      </c>
      <c r="B263" s="1108"/>
      <c r="C263" s="1108"/>
      <c r="D263" s="568" t="s">
        <v>493</v>
      </c>
      <c r="E263" s="562">
        <f aca="true" t="shared" si="36" ref="E263:J263">E265+E268+E271+E272+E273</f>
        <v>0</v>
      </c>
      <c r="F263" s="562">
        <f t="shared" si="36"/>
        <v>0</v>
      </c>
      <c r="G263" s="562">
        <f t="shared" si="36"/>
        <v>0</v>
      </c>
      <c r="H263" s="562">
        <f t="shared" si="36"/>
        <v>0</v>
      </c>
      <c r="I263" s="562">
        <f t="shared" si="36"/>
        <v>0</v>
      </c>
      <c r="J263" s="562">
        <f t="shared" si="36"/>
        <v>0</v>
      </c>
    </row>
    <row r="264" spans="1:10" ht="14.25">
      <c r="A264" s="569" t="s">
        <v>750</v>
      </c>
      <c r="B264" s="564"/>
      <c r="C264" s="561"/>
      <c r="D264" s="568"/>
      <c r="E264" s="562"/>
      <c r="F264" s="562"/>
      <c r="G264" s="562"/>
      <c r="H264" s="562"/>
      <c r="I264" s="562"/>
      <c r="J264" s="562"/>
    </row>
    <row r="265" spans="1:10" ht="14.25">
      <c r="A265" s="569"/>
      <c r="B265" s="468" t="s">
        <v>1559</v>
      </c>
      <c r="C265" s="468" t="s">
        <v>494</v>
      </c>
      <c r="D265" s="464" t="s">
        <v>495</v>
      </c>
      <c r="E265" s="562">
        <f aca="true" t="shared" si="37" ref="E265:J265">E266+E267</f>
        <v>0</v>
      </c>
      <c r="F265" s="562">
        <f t="shared" si="37"/>
        <v>0</v>
      </c>
      <c r="G265" s="562">
        <f t="shared" si="37"/>
        <v>0</v>
      </c>
      <c r="H265" s="562">
        <f t="shared" si="37"/>
        <v>0</v>
      </c>
      <c r="I265" s="562">
        <f t="shared" si="37"/>
        <v>0</v>
      </c>
      <c r="J265" s="562">
        <f t="shared" si="37"/>
        <v>0</v>
      </c>
    </row>
    <row r="266" spans="1:10" ht="14.25">
      <c r="A266" s="569"/>
      <c r="B266" s="468"/>
      <c r="C266" s="469" t="s">
        <v>447</v>
      </c>
      <c r="D266" s="464" t="s">
        <v>496</v>
      </c>
      <c r="E266" s="562"/>
      <c r="F266" s="562"/>
      <c r="G266" s="562"/>
      <c r="H266" s="562"/>
      <c r="I266" s="562"/>
      <c r="J266" s="562"/>
    </row>
    <row r="267" spans="1:10" ht="14.25">
      <c r="A267" s="569"/>
      <c r="B267" s="468"/>
      <c r="C267" s="470" t="s">
        <v>448</v>
      </c>
      <c r="D267" s="464" t="s">
        <v>497</v>
      </c>
      <c r="E267" s="562"/>
      <c r="F267" s="562"/>
      <c r="G267" s="562"/>
      <c r="H267" s="562"/>
      <c r="I267" s="562"/>
      <c r="J267" s="562"/>
    </row>
    <row r="268" spans="1:10" ht="14.25">
      <c r="A268" s="569"/>
      <c r="B268" s="469" t="s">
        <v>498</v>
      </c>
      <c r="C268" s="469"/>
      <c r="D268" s="464" t="s">
        <v>499</v>
      </c>
      <c r="E268" s="562">
        <f aca="true" t="shared" si="38" ref="E268:J268">E269+E270</f>
        <v>0</v>
      </c>
      <c r="F268" s="562">
        <f t="shared" si="38"/>
        <v>0</v>
      </c>
      <c r="G268" s="562">
        <f t="shared" si="38"/>
        <v>0</v>
      </c>
      <c r="H268" s="562">
        <f t="shared" si="38"/>
        <v>0</v>
      </c>
      <c r="I268" s="562">
        <f t="shared" si="38"/>
        <v>0</v>
      </c>
      <c r="J268" s="562">
        <f t="shared" si="38"/>
        <v>0</v>
      </c>
    </row>
    <row r="269" spans="1:10" ht="14.25">
      <c r="A269" s="569"/>
      <c r="B269" s="469"/>
      <c r="C269" s="468" t="s">
        <v>449</v>
      </c>
      <c r="D269" s="464" t="s">
        <v>500</v>
      </c>
      <c r="E269" s="562"/>
      <c r="F269" s="562"/>
      <c r="G269" s="562"/>
      <c r="H269" s="562"/>
      <c r="I269" s="562"/>
      <c r="J269" s="562"/>
    </row>
    <row r="270" spans="1:10" ht="14.25">
      <c r="A270" s="569"/>
      <c r="B270" s="469"/>
      <c r="C270" s="468" t="s">
        <v>450</v>
      </c>
      <c r="D270" s="464" t="s">
        <v>501</v>
      </c>
      <c r="E270" s="562"/>
      <c r="F270" s="562"/>
      <c r="G270" s="562"/>
      <c r="H270" s="562"/>
      <c r="I270" s="562"/>
      <c r="J270" s="562"/>
    </row>
    <row r="271" spans="1:10" ht="14.25">
      <c r="A271" s="569"/>
      <c r="B271" s="468" t="s">
        <v>1688</v>
      </c>
      <c r="C271" s="468"/>
      <c r="D271" s="464" t="s">
        <v>502</v>
      </c>
      <c r="E271" s="562"/>
      <c r="F271" s="562"/>
      <c r="G271" s="562"/>
      <c r="H271" s="562"/>
      <c r="I271" s="562"/>
      <c r="J271" s="562"/>
    </row>
    <row r="272" spans="1:10" ht="14.25">
      <c r="A272" s="569"/>
      <c r="B272" s="468" t="s">
        <v>1352</v>
      </c>
      <c r="C272" s="468"/>
      <c r="D272" s="464" t="s">
        <v>503</v>
      </c>
      <c r="E272" s="562"/>
      <c r="F272" s="562"/>
      <c r="G272" s="562"/>
      <c r="H272" s="562"/>
      <c r="I272" s="562"/>
      <c r="J272" s="562"/>
    </row>
    <row r="273" spans="1:10" ht="15">
      <c r="A273" s="569"/>
      <c r="B273" s="468" t="s">
        <v>274</v>
      </c>
      <c r="C273" s="471"/>
      <c r="D273" s="464" t="s">
        <v>504</v>
      </c>
      <c r="E273" s="562"/>
      <c r="F273" s="562"/>
      <c r="G273" s="562"/>
      <c r="H273" s="562"/>
      <c r="I273" s="562"/>
      <c r="J273" s="562"/>
    </row>
    <row r="274" spans="1:10" ht="14.25">
      <c r="A274" s="563"/>
      <c r="B274" s="564"/>
      <c r="C274" s="575"/>
      <c r="D274" s="568"/>
      <c r="E274" s="562"/>
      <c r="F274" s="562"/>
      <c r="G274" s="562"/>
      <c r="H274" s="562"/>
      <c r="I274" s="562"/>
      <c r="J274" s="562"/>
    </row>
    <row r="275" spans="1:10" ht="15" hidden="1">
      <c r="A275" s="566" t="s">
        <v>505</v>
      </c>
      <c r="B275" s="564"/>
      <c r="C275" s="567"/>
      <c r="D275" s="568" t="s">
        <v>506</v>
      </c>
      <c r="E275" s="562"/>
      <c r="F275" s="562"/>
      <c r="G275" s="562"/>
      <c r="H275" s="562"/>
      <c r="I275" s="562"/>
      <c r="J275" s="562"/>
    </row>
    <row r="276" spans="1:10" ht="14.25" hidden="1">
      <c r="A276" s="569" t="s">
        <v>750</v>
      </c>
      <c r="B276" s="564"/>
      <c r="C276" s="561"/>
      <c r="D276" s="568"/>
      <c r="E276" s="562"/>
      <c r="F276" s="562"/>
      <c r="G276" s="562"/>
      <c r="H276" s="562"/>
      <c r="I276" s="562"/>
      <c r="J276" s="562"/>
    </row>
    <row r="277" spans="1:10" ht="14.25" hidden="1">
      <c r="A277" s="569"/>
      <c r="B277" s="468" t="s">
        <v>507</v>
      </c>
      <c r="C277" s="468"/>
      <c r="D277" s="464" t="s">
        <v>508</v>
      </c>
      <c r="E277" s="562"/>
      <c r="F277" s="562"/>
      <c r="G277" s="562"/>
      <c r="H277" s="562"/>
      <c r="I277" s="562"/>
      <c r="J277" s="562"/>
    </row>
    <row r="278" spans="1:10" ht="14.25" hidden="1">
      <c r="A278" s="569"/>
      <c r="B278" s="468"/>
      <c r="C278" s="468" t="s">
        <v>451</v>
      </c>
      <c r="D278" s="464" t="s">
        <v>509</v>
      </c>
      <c r="E278" s="562"/>
      <c r="F278" s="562"/>
      <c r="G278" s="562"/>
      <c r="H278" s="562"/>
      <c r="I278" s="562"/>
      <c r="J278" s="562"/>
    </row>
    <row r="279" spans="1:10" ht="14.25" hidden="1">
      <c r="A279" s="569"/>
      <c r="B279" s="468"/>
      <c r="C279" s="468" t="s">
        <v>452</v>
      </c>
      <c r="D279" s="464" t="s">
        <v>510</v>
      </c>
      <c r="E279" s="562"/>
      <c r="F279" s="562"/>
      <c r="G279" s="562"/>
      <c r="H279" s="562"/>
      <c r="I279" s="562"/>
      <c r="J279" s="562"/>
    </row>
    <row r="280" spans="1:10" ht="14.25" hidden="1">
      <c r="A280" s="569"/>
      <c r="B280" s="468" t="s">
        <v>302</v>
      </c>
      <c r="C280" s="468"/>
      <c r="D280" s="464" t="s">
        <v>511</v>
      </c>
      <c r="E280" s="562"/>
      <c r="F280" s="562"/>
      <c r="G280" s="562"/>
      <c r="H280" s="562"/>
      <c r="I280" s="562"/>
      <c r="J280" s="562"/>
    </row>
    <row r="281" spans="1:10" ht="14.25" hidden="1">
      <c r="A281" s="569"/>
      <c r="B281" s="564"/>
      <c r="C281" s="561"/>
      <c r="D281" s="568"/>
      <c r="E281" s="562"/>
      <c r="F281" s="562"/>
      <c r="G281" s="562"/>
      <c r="H281" s="562"/>
      <c r="I281" s="562"/>
      <c r="J281" s="562"/>
    </row>
    <row r="282" spans="1:10" ht="15" hidden="1">
      <c r="A282" s="472" t="s">
        <v>512</v>
      </c>
      <c r="B282" s="564"/>
      <c r="C282" s="561"/>
      <c r="D282" s="568" t="s">
        <v>513</v>
      </c>
      <c r="E282" s="562"/>
      <c r="F282" s="562"/>
      <c r="G282" s="562"/>
      <c r="H282" s="562"/>
      <c r="I282" s="562"/>
      <c r="J282" s="562"/>
    </row>
    <row r="283" spans="1:10" ht="14.25" hidden="1">
      <c r="A283" s="569" t="s">
        <v>750</v>
      </c>
      <c r="B283" s="564"/>
      <c r="C283" s="561"/>
      <c r="D283" s="568"/>
      <c r="E283" s="562"/>
      <c r="F283" s="562"/>
      <c r="G283" s="562"/>
      <c r="H283" s="562"/>
      <c r="I283" s="562"/>
      <c r="J283" s="562"/>
    </row>
    <row r="284" spans="1:10" ht="15" hidden="1">
      <c r="A284" s="472"/>
      <c r="B284" s="564" t="s">
        <v>514</v>
      </c>
      <c r="C284" s="561"/>
      <c r="D284" s="568" t="s">
        <v>515</v>
      </c>
      <c r="E284" s="562"/>
      <c r="F284" s="562"/>
      <c r="G284" s="562"/>
      <c r="H284" s="562"/>
      <c r="I284" s="562"/>
      <c r="J284" s="562"/>
    </row>
    <row r="285" spans="1:10" ht="15" hidden="1">
      <c r="A285" s="472"/>
      <c r="B285" s="564"/>
      <c r="C285" s="561" t="s">
        <v>1336</v>
      </c>
      <c r="D285" s="568" t="s">
        <v>516</v>
      </c>
      <c r="E285" s="562"/>
      <c r="F285" s="562"/>
      <c r="G285" s="562"/>
      <c r="H285" s="562"/>
      <c r="I285" s="562"/>
      <c r="J285" s="562"/>
    </row>
    <row r="286" spans="1:10" ht="15" hidden="1">
      <c r="A286" s="472"/>
      <c r="B286" s="564"/>
      <c r="C286" s="561"/>
      <c r="D286" s="568"/>
      <c r="E286" s="562"/>
      <c r="F286" s="562"/>
      <c r="G286" s="562"/>
      <c r="H286" s="562"/>
      <c r="I286" s="562"/>
      <c r="J286" s="562"/>
    </row>
    <row r="287" spans="1:10" ht="15" hidden="1">
      <c r="A287" s="472" t="s">
        <v>517</v>
      </c>
      <c r="B287" s="564"/>
      <c r="C287" s="561"/>
      <c r="D287" s="568" t="s">
        <v>518</v>
      </c>
      <c r="E287" s="562"/>
      <c r="F287" s="562"/>
      <c r="G287" s="562"/>
      <c r="H287" s="562"/>
      <c r="I287" s="562"/>
      <c r="J287" s="562"/>
    </row>
    <row r="288" spans="1:10" ht="14.25" hidden="1">
      <c r="A288" s="569" t="s">
        <v>750</v>
      </c>
      <c r="B288" s="564"/>
      <c r="C288" s="561"/>
      <c r="D288" s="568"/>
      <c r="E288" s="562"/>
      <c r="F288" s="562"/>
      <c r="G288" s="562"/>
      <c r="H288" s="562"/>
      <c r="I288" s="562"/>
      <c r="J288" s="562"/>
    </row>
    <row r="289" spans="1:10" ht="15" hidden="1">
      <c r="A289" s="472"/>
      <c r="B289" s="564" t="s">
        <v>519</v>
      </c>
      <c r="C289" s="561"/>
      <c r="D289" s="568" t="s">
        <v>520</v>
      </c>
      <c r="E289" s="562"/>
      <c r="F289" s="562"/>
      <c r="G289" s="562"/>
      <c r="H289" s="562"/>
      <c r="I289" s="562"/>
      <c r="J289" s="562"/>
    </row>
    <row r="290" spans="1:10" ht="15" hidden="1">
      <c r="A290" s="472"/>
      <c r="B290" s="564"/>
      <c r="C290" s="561"/>
      <c r="D290" s="568"/>
      <c r="E290" s="562"/>
      <c r="F290" s="562"/>
      <c r="G290" s="562"/>
      <c r="H290" s="562"/>
      <c r="I290" s="562"/>
      <c r="J290" s="562"/>
    </row>
    <row r="291" spans="1:10" ht="15">
      <c r="A291" s="472" t="s">
        <v>521</v>
      </c>
      <c r="B291" s="564"/>
      <c r="C291" s="561"/>
      <c r="D291" s="568" t="s">
        <v>522</v>
      </c>
      <c r="E291" s="562">
        <f aca="true" t="shared" si="39" ref="E291:J291">E293+E297</f>
        <v>9096.16</v>
      </c>
      <c r="F291" s="562">
        <f t="shared" si="39"/>
        <v>0</v>
      </c>
      <c r="G291" s="562">
        <f t="shared" si="39"/>
        <v>9096.16</v>
      </c>
      <c r="H291" s="562">
        <f t="shared" si="39"/>
        <v>0</v>
      </c>
      <c r="I291" s="562">
        <f t="shared" si="39"/>
        <v>0</v>
      </c>
      <c r="J291" s="562">
        <f t="shared" si="39"/>
        <v>0</v>
      </c>
    </row>
    <row r="292" spans="1:10" ht="14.25">
      <c r="A292" s="569" t="s">
        <v>750</v>
      </c>
      <c r="B292" s="564"/>
      <c r="C292" s="561"/>
      <c r="D292" s="568"/>
      <c r="E292" s="562"/>
      <c r="F292" s="562"/>
      <c r="G292" s="562"/>
      <c r="H292" s="562"/>
      <c r="I292" s="562"/>
      <c r="J292" s="562"/>
    </row>
    <row r="293" spans="1:10" ht="15">
      <c r="A293" s="569"/>
      <c r="B293" s="468" t="s">
        <v>523</v>
      </c>
      <c r="C293" s="471"/>
      <c r="D293" s="464" t="s">
        <v>524</v>
      </c>
      <c r="E293" s="562">
        <f aca="true" t="shared" si="40" ref="E293:J293">E294+E295+E296</f>
        <v>9096.16</v>
      </c>
      <c r="F293" s="562">
        <f t="shared" si="40"/>
        <v>0</v>
      </c>
      <c r="G293" s="562">
        <f t="shared" si="40"/>
        <v>9096.16</v>
      </c>
      <c r="H293" s="562">
        <f t="shared" si="40"/>
        <v>0</v>
      </c>
      <c r="I293" s="562">
        <f t="shared" si="40"/>
        <v>0</v>
      </c>
      <c r="J293" s="562">
        <f t="shared" si="40"/>
        <v>0</v>
      </c>
    </row>
    <row r="294" spans="1:10" ht="14.25">
      <c r="A294" s="569"/>
      <c r="B294" s="468"/>
      <c r="C294" s="469" t="s">
        <v>1344</v>
      </c>
      <c r="D294" s="468" t="s">
        <v>525</v>
      </c>
      <c r="E294" s="562"/>
      <c r="F294" s="562"/>
      <c r="G294" s="562"/>
      <c r="H294" s="562"/>
      <c r="I294" s="562"/>
      <c r="J294" s="562"/>
    </row>
    <row r="295" spans="1:10" ht="14.25">
      <c r="A295" s="569"/>
      <c r="B295" s="468"/>
      <c r="C295" s="469" t="s">
        <v>1345</v>
      </c>
      <c r="D295" s="468" t="s">
        <v>526</v>
      </c>
      <c r="E295" s="562"/>
      <c r="F295" s="562"/>
      <c r="G295" s="562"/>
      <c r="H295" s="562"/>
      <c r="I295" s="562"/>
      <c r="J295" s="562"/>
    </row>
    <row r="296" spans="1:10" ht="14.25">
      <c r="A296" s="569"/>
      <c r="B296" s="468"/>
      <c r="C296" s="468" t="s">
        <v>1346</v>
      </c>
      <c r="D296" s="468" t="s">
        <v>527</v>
      </c>
      <c r="E296" s="562">
        <v>9096.16</v>
      </c>
      <c r="F296" s="562"/>
      <c r="G296" s="562">
        <f>E296</f>
        <v>9096.16</v>
      </c>
      <c r="H296" s="562"/>
      <c r="I296" s="562"/>
      <c r="J296" s="562"/>
    </row>
    <row r="297" spans="1:10" ht="14.25">
      <c r="A297" s="569"/>
      <c r="B297" s="468" t="s">
        <v>528</v>
      </c>
      <c r="C297" s="468"/>
      <c r="D297" s="464" t="s">
        <v>529</v>
      </c>
      <c r="E297" s="562">
        <f aca="true" t="shared" si="41" ref="E297:J297">E298</f>
        <v>0</v>
      </c>
      <c r="F297" s="562">
        <f t="shared" si="41"/>
        <v>0</v>
      </c>
      <c r="G297" s="562">
        <f t="shared" si="41"/>
        <v>0</v>
      </c>
      <c r="H297" s="562">
        <f t="shared" si="41"/>
        <v>0</v>
      </c>
      <c r="I297" s="562">
        <f t="shared" si="41"/>
        <v>0</v>
      </c>
      <c r="J297" s="562">
        <f t="shared" si="41"/>
        <v>0</v>
      </c>
    </row>
    <row r="298" spans="1:10" ht="14.25">
      <c r="A298" s="569"/>
      <c r="B298" s="468"/>
      <c r="C298" s="468" t="s">
        <v>377</v>
      </c>
      <c r="D298" s="464" t="s">
        <v>530</v>
      </c>
      <c r="E298" s="562"/>
      <c r="F298" s="576"/>
      <c r="G298" s="576"/>
      <c r="H298" s="576"/>
      <c r="I298" s="576"/>
      <c r="J298" s="577"/>
    </row>
    <row r="299" spans="1:10" ht="14.25">
      <c r="A299" s="563"/>
      <c r="B299" s="570"/>
      <c r="C299" s="561"/>
      <c r="D299" s="568"/>
      <c r="E299" s="562"/>
      <c r="F299" s="576"/>
      <c r="G299" s="576"/>
      <c r="H299" s="576"/>
      <c r="I299" s="576"/>
      <c r="J299" s="577"/>
    </row>
    <row r="300" spans="1:10" ht="15">
      <c r="A300" s="472" t="s">
        <v>531</v>
      </c>
      <c r="B300" s="473"/>
      <c r="C300" s="473"/>
      <c r="D300" s="572" t="s">
        <v>532</v>
      </c>
      <c r="E300" s="562">
        <f aca="true" t="shared" si="42" ref="E300:J300">E301</f>
        <v>0</v>
      </c>
      <c r="F300" s="562">
        <f t="shared" si="42"/>
        <v>0</v>
      </c>
      <c r="G300" s="562">
        <f t="shared" si="42"/>
        <v>0</v>
      </c>
      <c r="H300" s="562">
        <f t="shared" si="42"/>
        <v>0</v>
      </c>
      <c r="I300" s="562">
        <f t="shared" si="42"/>
        <v>0</v>
      </c>
      <c r="J300" s="562">
        <f t="shared" si="42"/>
        <v>0</v>
      </c>
    </row>
    <row r="301" spans="1:10" ht="14.25">
      <c r="A301" s="474" t="s">
        <v>1603</v>
      </c>
      <c r="B301" s="564"/>
      <c r="C301" s="561"/>
      <c r="D301" s="572" t="s">
        <v>533</v>
      </c>
      <c r="E301" s="562"/>
      <c r="F301" s="576"/>
      <c r="G301" s="576"/>
      <c r="H301" s="576"/>
      <c r="I301" s="576"/>
      <c r="J301" s="577"/>
    </row>
    <row r="302" spans="1:10" ht="14.25">
      <c r="A302" s="474"/>
      <c r="B302" s="564"/>
      <c r="C302" s="561"/>
      <c r="D302" s="572"/>
      <c r="E302" s="562"/>
      <c r="F302" s="576"/>
      <c r="G302" s="576"/>
      <c r="H302" s="576"/>
      <c r="I302" s="576"/>
      <c r="J302" s="577"/>
    </row>
    <row r="303" spans="1:10" ht="21.75" customHeight="1">
      <c r="A303" s="1100" t="s">
        <v>567</v>
      </c>
      <c r="B303" s="1101"/>
      <c r="C303" s="1101"/>
      <c r="D303" s="458"/>
      <c r="E303" s="478"/>
      <c r="F303" s="455"/>
      <c r="G303" s="455"/>
      <c r="H303" s="455"/>
      <c r="I303" s="455"/>
      <c r="J303" s="463"/>
    </row>
    <row r="304" spans="1:10" ht="23.25" customHeight="1">
      <c r="A304" s="1102" t="s">
        <v>1605</v>
      </c>
      <c r="B304" s="1103"/>
      <c r="C304" s="1103"/>
      <c r="D304" s="561"/>
      <c r="E304" s="562">
        <f aca="true" t="shared" si="43" ref="E304:J304">E313+E326+E306+E347+E355+E367+E374+E379+E383</f>
        <v>6800</v>
      </c>
      <c r="F304" s="562">
        <f t="shared" si="43"/>
        <v>0</v>
      </c>
      <c r="G304" s="562">
        <f t="shared" si="43"/>
        <v>6800</v>
      </c>
      <c r="H304" s="562">
        <f t="shared" si="43"/>
        <v>0</v>
      </c>
      <c r="I304" s="562">
        <f t="shared" si="43"/>
        <v>0</v>
      </c>
      <c r="J304" s="562">
        <f t="shared" si="43"/>
        <v>0</v>
      </c>
    </row>
    <row r="305" spans="1:10" ht="14.25">
      <c r="A305" s="563"/>
      <c r="B305" s="564"/>
      <c r="C305" s="565"/>
      <c r="D305" s="561"/>
      <c r="E305" s="562"/>
      <c r="F305" s="576"/>
      <c r="G305" s="576"/>
      <c r="H305" s="576"/>
      <c r="I305" s="576"/>
      <c r="J305" s="577"/>
    </row>
    <row r="306" spans="1:10" ht="15">
      <c r="A306" s="566" t="s">
        <v>1606</v>
      </c>
      <c r="B306" s="564"/>
      <c r="C306" s="567"/>
      <c r="D306" s="568" t="s">
        <v>1607</v>
      </c>
      <c r="E306" s="562">
        <f aca="true" t="shared" si="44" ref="E306:J306">E308</f>
        <v>0</v>
      </c>
      <c r="F306" s="562">
        <f t="shared" si="44"/>
        <v>0</v>
      </c>
      <c r="G306" s="562">
        <f t="shared" si="44"/>
        <v>0</v>
      </c>
      <c r="H306" s="562">
        <f t="shared" si="44"/>
        <v>0</v>
      </c>
      <c r="I306" s="562">
        <f t="shared" si="44"/>
        <v>0</v>
      </c>
      <c r="J306" s="562">
        <f t="shared" si="44"/>
        <v>0</v>
      </c>
    </row>
    <row r="307" spans="1:10" ht="14.25">
      <c r="A307" s="569" t="s">
        <v>750</v>
      </c>
      <c r="B307" s="564"/>
      <c r="C307" s="561"/>
      <c r="D307" s="568"/>
      <c r="E307" s="562"/>
      <c r="F307" s="562"/>
      <c r="G307" s="562"/>
      <c r="H307" s="562"/>
      <c r="I307" s="562"/>
      <c r="J307" s="562"/>
    </row>
    <row r="308" spans="1:10" ht="14.25">
      <c r="A308" s="563"/>
      <c r="B308" s="570" t="s">
        <v>1608</v>
      </c>
      <c r="C308" s="561"/>
      <c r="D308" s="568" t="s">
        <v>1609</v>
      </c>
      <c r="E308" s="562"/>
      <c r="F308" s="562"/>
      <c r="G308" s="562"/>
      <c r="H308" s="562"/>
      <c r="I308" s="562"/>
      <c r="J308" s="562"/>
    </row>
    <row r="309" spans="1:10" ht="15">
      <c r="A309" s="566" t="s">
        <v>566</v>
      </c>
      <c r="B309" s="564"/>
      <c r="C309" s="567"/>
      <c r="D309" s="568" t="s">
        <v>563</v>
      </c>
      <c r="E309" s="562">
        <f aca="true" t="shared" si="45" ref="E309:J309">E311</f>
        <v>0</v>
      </c>
      <c r="F309" s="562">
        <f t="shared" si="45"/>
        <v>0</v>
      </c>
      <c r="G309" s="562">
        <f t="shared" si="45"/>
        <v>0</v>
      </c>
      <c r="H309" s="562">
        <f t="shared" si="45"/>
        <v>0</v>
      </c>
      <c r="I309" s="562">
        <f t="shared" si="45"/>
        <v>0</v>
      </c>
      <c r="J309" s="562">
        <f t="shared" si="45"/>
        <v>0</v>
      </c>
    </row>
    <row r="310" spans="1:10" ht="14.25">
      <c r="A310" s="569" t="s">
        <v>750</v>
      </c>
      <c r="B310" s="564"/>
      <c r="C310" s="561"/>
      <c r="D310" s="568"/>
      <c r="E310" s="562"/>
      <c r="F310" s="576"/>
      <c r="G310" s="576"/>
      <c r="H310" s="576"/>
      <c r="I310" s="576"/>
      <c r="J310" s="577"/>
    </row>
    <row r="311" spans="1:10" ht="14.25">
      <c r="A311" s="563"/>
      <c r="B311" s="570" t="s">
        <v>565</v>
      </c>
      <c r="C311" s="561"/>
      <c r="D311" s="464" t="s">
        <v>564</v>
      </c>
      <c r="E311" s="562"/>
      <c r="F311" s="576"/>
      <c r="G311" s="576"/>
      <c r="H311" s="576"/>
      <c r="I311" s="576"/>
      <c r="J311" s="577"/>
    </row>
    <row r="312" spans="1:10" ht="14.25">
      <c r="A312" s="563"/>
      <c r="B312" s="570"/>
      <c r="C312" s="561"/>
      <c r="D312" s="568"/>
      <c r="E312" s="562"/>
      <c r="F312" s="576"/>
      <c r="G312" s="576"/>
      <c r="H312" s="576"/>
      <c r="I312" s="576"/>
      <c r="J312" s="577"/>
    </row>
    <row r="313" spans="1:10" ht="15">
      <c r="A313" s="566" t="s">
        <v>1610</v>
      </c>
      <c r="B313" s="564"/>
      <c r="C313" s="567"/>
      <c r="D313" s="568" t="s">
        <v>1611</v>
      </c>
      <c r="E313" s="562">
        <f aca="true" t="shared" si="46" ref="E313:J313">E315+E318+E322+E323+E325</f>
        <v>5000</v>
      </c>
      <c r="F313" s="562">
        <f t="shared" si="46"/>
        <v>0</v>
      </c>
      <c r="G313" s="562">
        <f t="shared" si="46"/>
        <v>5000</v>
      </c>
      <c r="H313" s="562">
        <f t="shared" si="46"/>
        <v>0</v>
      </c>
      <c r="I313" s="562">
        <f t="shared" si="46"/>
        <v>0</v>
      </c>
      <c r="J313" s="562">
        <f t="shared" si="46"/>
        <v>0</v>
      </c>
    </row>
    <row r="314" spans="1:10" ht="14.25">
      <c r="A314" s="569" t="s">
        <v>750</v>
      </c>
      <c r="B314" s="564"/>
      <c r="C314" s="561"/>
      <c r="D314" s="568"/>
      <c r="E314" s="562"/>
      <c r="F314" s="562"/>
      <c r="G314" s="562"/>
      <c r="H314" s="562"/>
      <c r="I314" s="562"/>
      <c r="J314" s="562"/>
    </row>
    <row r="315" spans="1:10" ht="14.25">
      <c r="A315" s="569"/>
      <c r="B315" s="465" t="s">
        <v>1612</v>
      </c>
      <c r="C315" s="466"/>
      <c r="D315" s="464" t="s">
        <v>1613</v>
      </c>
      <c r="E315" s="562">
        <f aca="true" t="shared" si="47" ref="E315:J315">E316+E317</f>
        <v>0</v>
      </c>
      <c r="F315" s="562">
        <f t="shared" si="47"/>
        <v>0</v>
      </c>
      <c r="G315" s="562">
        <f t="shared" si="47"/>
        <v>0</v>
      </c>
      <c r="H315" s="562">
        <f t="shared" si="47"/>
        <v>0</v>
      </c>
      <c r="I315" s="562">
        <f t="shared" si="47"/>
        <v>0</v>
      </c>
      <c r="J315" s="562">
        <f t="shared" si="47"/>
        <v>0</v>
      </c>
    </row>
    <row r="316" spans="1:10" ht="14.25">
      <c r="A316" s="569"/>
      <c r="B316" s="465"/>
      <c r="C316" s="465" t="s">
        <v>382</v>
      </c>
      <c r="D316" s="464" t="s">
        <v>1614</v>
      </c>
      <c r="E316" s="562"/>
      <c r="F316" s="562"/>
      <c r="G316" s="562"/>
      <c r="H316" s="562"/>
      <c r="I316" s="562"/>
      <c r="J316" s="562"/>
    </row>
    <row r="317" spans="1:10" ht="14.25">
      <c r="A317" s="569"/>
      <c r="B317" s="465"/>
      <c r="C317" s="465" t="s">
        <v>383</v>
      </c>
      <c r="D317" s="464" t="s">
        <v>1615</v>
      </c>
      <c r="E317" s="562"/>
      <c r="F317" s="562"/>
      <c r="G317" s="562"/>
      <c r="H317" s="562"/>
      <c r="I317" s="562"/>
      <c r="J317" s="562"/>
    </row>
    <row r="318" spans="1:10" ht="15">
      <c r="A318" s="569"/>
      <c r="B318" s="465" t="s">
        <v>1616</v>
      </c>
      <c r="C318" s="467"/>
      <c r="D318" s="464" t="s">
        <v>1617</v>
      </c>
      <c r="E318" s="562">
        <f aca="true" t="shared" si="48" ref="E318:J318">E319+E320+E321</f>
        <v>5000</v>
      </c>
      <c r="F318" s="562">
        <f t="shared" si="48"/>
        <v>0</v>
      </c>
      <c r="G318" s="562">
        <f t="shared" si="48"/>
        <v>5000</v>
      </c>
      <c r="H318" s="562">
        <f t="shared" si="48"/>
        <v>0</v>
      </c>
      <c r="I318" s="562">
        <f t="shared" si="48"/>
        <v>0</v>
      </c>
      <c r="J318" s="562">
        <f t="shared" si="48"/>
        <v>0</v>
      </c>
    </row>
    <row r="319" spans="1:10" ht="14.25">
      <c r="A319" s="569"/>
      <c r="B319" s="465"/>
      <c r="C319" s="468" t="s">
        <v>384</v>
      </c>
      <c r="D319" s="464" t="s">
        <v>419</v>
      </c>
      <c r="E319" s="562"/>
      <c r="F319" s="576"/>
      <c r="G319" s="576"/>
      <c r="H319" s="576"/>
      <c r="I319" s="576"/>
      <c r="J319" s="577"/>
    </row>
    <row r="320" spans="1:10" ht="14.25">
      <c r="A320" s="569"/>
      <c r="B320" s="465"/>
      <c r="C320" s="468" t="s">
        <v>385</v>
      </c>
      <c r="D320" s="464" t="s">
        <v>420</v>
      </c>
      <c r="E320" s="562">
        <v>5000</v>
      </c>
      <c r="F320" s="576"/>
      <c r="G320" s="562">
        <f>E320</f>
        <v>5000</v>
      </c>
      <c r="H320" s="576"/>
      <c r="I320" s="576"/>
      <c r="J320" s="577"/>
    </row>
    <row r="321" spans="1:10" ht="14.25">
      <c r="A321" s="569"/>
      <c r="B321" s="465"/>
      <c r="C321" s="469" t="s">
        <v>386</v>
      </c>
      <c r="D321" s="464" t="s">
        <v>421</v>
      </c>
      <c r="E321" s="562"/>
      <c r="F321" s="576"/>
      <c r="G321" s="576"/>
      <c r="H321" s="576"/>
      <c r="I321" s="576"/>
      <c r="J321" s="577"/>
    </row>
    <row r="322" spans="1:10" ht="14.25">
      <c r="A322" s="569"/>
      <c r="B322" s="468" t="s">
        <v>422</v>
      </c>
      <c r="C322" s="469"/>
      <c r="D322" s="464" t="s">
        <v>423</v>
      </c>
      <c r="E322" s="562"/>
      <c r="F322" s="576"/>
      <c r="G322" s="576"/>
      <c r="H322" s="576"/>
      <c r="I322" s="576"/>
      <c r="J322" s="577"/>
    </row>
    <row r="323" spans="1:10" ht="14.25">
      <c r="A323" s="569"/>
      <c r="B323" s="468" t="s">
        <v>459</v>
      </c>
      <c r="C323" s="470"/>
      <c r="D323" s="464" t="s">
        <v>460</v>
      </c>
      <c r="E323" s="562">
        <f aca="true" t="shared" si="49" ref="E323:J323">E324</f>
        <v>0</v>
      </c>
      <c r="F323" s="562">
        <f t="shared" si="49"/>
        <v>0</v>
      </c>
      <c r="G323" s="562">
        <f t="shared" si="49"/>
        <v>0</v>
      </c>
      <c r="H323" s="562">
        <f t="shared" si="49"/>
        <v>0</v>
      </c>
      <c r="I323" s="562">
        <f t="shared" si="49"/>
        <v>0</v>
      </c>
      <c r="J323" s="562">
        <f t="shared" si="49"/>
        <v>0</v>
      </c>
    </row>
    <row r="324" spans="1:10" ht="14.25">
      <c r="A324" s="569"/>
      <c r="B324" s="468"/>
      <c r="C324" s="468" t="s">
        <v>108</v>
      </c>
      <c r="D324" s="464" t="s">
        <v>461</v>
      </c>
      <c r="E324" s="562"/>
      <c r="F324" s="576"/>
      <c r="G324" s="576"/>
      <c r="H324" s="576"/>
      <c r="I324" s="576"/>
      <c r="J324" s="577"/>
    </row>
    <row r="325" spans="1:10" ht="14.25">
      <c r="A325" s="569"/>
      <c r="B325" s="469" t="s">
        <v>1357</v>
      </c>
      <c r="C325" s="469"/>
      <c r="D325" s="464" t="s">
        <v>462</v>
      </c>
      <c r="E325" s="562"/>
      <c r="F325" s="576"/>
      <c r="G325" s="576"/>
      <c r="H325" s="576"/>
      <c r="I325" s="576"/>
      <c r="J325" s="577"/>
    </row>
    <row r="326" spans="1:10" ht="15">
      <c r="A326" s="472" t="s">
        <v>463</v>
      </c>
      <c r="B326" s="469"/>
      <c r="C326" s="469"/>
      <c r="D326" s="464" t="s">
        <v>464</v>
      </c>
      <c r="E326" s="562">
        <f aca="true" t="shared" si="50" ref="E326:J326">E328+E330</f>
        <v>1800</v>
      </c>
      <c r="F326" s="562">
        <f t="shared" si="50"/>
        <v>0</v>
      </c>
      <c r="G326" s="562">
        <f t="shared" si="50"/>
        <v>1800</v>
      </c>
      <c r="H326" s="562">
        <f t="shared" si="50"/>
        <v>0</v>
      </c>
      <c r="I326" s="562">
        <f t="shared" si="50"/>
        <v>0</v>
      </c>
      <c r="J326" s="562">
        <f t="shared" si="50"/>
        <v>0</v>
      </c>
    </row>
    <row r="327" spans="1:10" ht="14.25">
      <c r="A327" s="569" t="s">
        <v>750</v>
      </c>
      <c r="B327" s="469"/>
      <c r="C327" s="469"/>
      <c r="D327" s="464"/>
      <c r="E327" s="562"/>
      <c r="F327" s="562"/>
      <c r="G327" s="562"/>
      <c r="H327" s="562"/>
      <c r="I327" s="562"/>
      <c r="J327" s="562"/>
    </row>
    <row r="328" spans="1:10" ht="14.25">
      <c r="A328" s="569"/>
      <c r="B328" s="469" t="s">
        <v>465</v>
      </c>
      <c r="C328" s="469"/>
      <c r="D328" s="464" t="s">
        <v>466</v>
      </c>
      <c r="E328" s="562">
        <f aca="true" t="shared" si="51" ref="E328:J328">E329</f>
        <v>0</v>
      </c>
      <c r="F328" s="562">
        <f t="shared" si="51"/>
        <v>0</v>
      </c>
      <c r="G328" s="562">
        <f t="shared" si="51"/>
        <v>0</v>
      </c>
      <c r="H328" s="562">
        <f t="shared" si="51"/>
        <v>0</v>
      </c>
      <c r="I328" s="562">
        <f t="shared" si="51"/>
        <v>0</v>
      </c>
      <c r="J328" s="562">
        <f t="shared" si="51"/>
        <v>0</v>
      </c>
    </row>
    <row r="329" spans="1:10" ht="14.25">
      <c r="A329" s="569"/>
      <c r="B329" s="469"/>
      <c r="C329" s="469" t="s">
        <v>1932</v>
      </c>
      <c r="D329" s="464" t="s">
        <v>467</v>
      </c>
      <c r="E329" s="562"/>
      <c r="F329" s="562"/>
      <c r="G329" s="562"/>
      <c r="H329" s="562"/>
      <c r="I329" s="562"/>
      <c r="J329" s="562"/>
    </row>
    <row r="330" spans="1:10" ht="14.25">
      <c r="A330" s="569"/>
      <c r="B330" s="469" t="s">
        <v>468</v>
      </c>
      <c r="C330" s="469"/>
      <c r="D330" s="464" t="s">
        <v>469</v>
      </c>
      <c r="E330" s="562">
        <f aca="true" t="shared" si="52" ref="E330:J330">E331</f>
        <v>1800</v>
      </c>
      <c r="F330" s="562">
        <f t="shared" si="52"/>
        <v>0</v>
      </c>
      <c r="G330" s="562">
        <f t="shared" si="52"/>
        <v>1800</v>
      </c>
      <c r="H330" s="562">
        <f t="shared" si="52"/>
        <v>0</v>
      </c>
      <c r="I330" s="562">
        <f t="shared" si="52"/>
        <v>0</v>
      </c>
      <c r="J330" s="562">
        <f t="shared" si="52"/>
        <v>0</v>
      </c>
    </row>
    <row r="331" spans="1:10" ht="14.25">
      <c r="A331" s="569"/>
      <c r="B331" s="469"/>
      <c r="C331" s="469" t="s">
        <v>1276</v>
      </c>
      <c r="D331" s="464" t="s">
        <v>470</v>
      </c>
      <c r="E331" s="562">
        <v>1800</v>
      </c>
      <c r="F331" s="576"/>
      <c r="G331" s="562">
        <f>E331</f>
        <v>1800</v>
      </c>
      <c r="H331" s="576"/>
      <c r="I331" s="576"/>
      <c r="J331" s="577"/>
    </row>
    <row r="332" spans="1:10" ht="14.25">
      <c r="A332" s="563"/>
      <c r="B332" s="564"/>
      <c r="C332" s="571"/>
      <c r="D332" s="572"/>
      <c r="E332" s="562"/>
      <c r="F332" s="576"/>
      <c r="G332" s="576"/>
      <c r="H332" s="576"/>
      <c r="I332" s="576"/>
      <c r="J332" s="577"/>
    </row>
    <row r="333" spans="1:10" ht="15">
      <c r="A333" s="566" t="s">
        <v>471</v>
      </c>
      <c r="B333" s="564"/>
      <c r="C333" s="573"/>
      <c r="D333" s="464" t="s">
        <v>472</v>
      </c>
      <c r="E333" s="562">
        <f aca="true" t="shared" si="53" ref="E333:J333">E335+E345</f>
        <v>0</v>
      </c>
      <c r="F333" s="562">
        <f t="shared" si="53"/>
        <v>0</v>
      </c>
      <c r="G333" s="562">
        <f t="shared" si="53"/>
        <v>0</v>
      </c>
      <c r="H333" s="562">
        <f t="shared" si="53"/>
        <v>0</v>
      </c>
      <c r="I333" s="562">
        <f t="shared" si="53"/>
        <v>0</v>
      </c>
      <c r="J333" s="562">
        <f t="shared" si="53"/>
        <v>0</v>
      </c>
    </row>
    <row r="334" spans="1:10" ht="14.25">
      <c r="A334" s="569" t="s">
        <v>750</v>
      </c>
      <c r="B334" s="564"/>
      <c r="C334" s="561"/>
      <c r="D334" s="568"/>
      <c r="E334" s="562"/>
      <c r="F334" s="562"/>
      <c r="G334" s="562"/>
      <c r="H334" s="562"/>
      <c r="I334" s="562"/>
      <c r="J334" s="562"/>
    </row>
    <row r="335" spans="1:10" ht="14.25">
      <c r="A335" s="569"/>
      <c r="B335" s="1106" t="s">
        <v>473</v>
      </c>
      <c r="C335" s="1106"/>
      <c r="D335" s="568" t="s">
        <v>474</v>
      </c>
      <c r="E335" s="562">
        <f aca="true" t="shared" si="54" ref="E335:J335">E336+E337+E338+E339+E340+E341+E342+E343+E344</f>
        <v>0</v>
      </c>
      <c r="F335" s="562">
        <f t="shared" si="54"/>
        <v>0</v>
      </c>
      <c r="G335" s="562">
        <f t="shared" si="54"/>
        <v>0</v>
      </c>
      <c r="H335" s="562">
        <f t="shared" si="54"/>
        <v>0</v>
      </c>
      <c r="I335" s="562">
        <f t="shared" si="54"/>
        <v>0</v>
      </c>
      <c r="J335" s="562">
        <f t="shared" si="54"/>
        <v>0</v>
      </c>
    </row>
    <row r="336" spans="1:10" ht="14.25">
      <c r="A336" s="569"/>
      <c r="B336" s="564"/>
      <c r="C336" s="561" t="s">
        <v>1278</v>
      </c>
      <c r="D336" s="568" t="s">
        <v>475</v>
      </c>
      <c r="E336" s="562"/>
      <c r="F336" s="576"/>
      <c r="G336" s="576"/>
      <c r="H336" s="576"/>
      <c r="I336" s="576"/>
      <c r="J336" s="577"/>
    </row>
    <row r="337" spans="1:10" ht="14.25">
      <c r="A337" s="569"/>
      <c r="B337" s="564"/>
      <c r="C337" s="561" t="s">
        <v>1279</v>
      </c>
      <c r="D337" s="568" t="s">
        <v>476</v>
      </c>
      <c r="E337" s="562"/>
      <c r="F337" s="576"/>
      <c r="G337" s="576"/>
      <c r="H337" s="576"/>
      <c r="I337" s="576"/>
      <c r="J337" s="577"/>
    </row>
    <row r="338" spans="1:10" ht="14.25">
      <c r="A338" s="569"/>
      <c r="B338" s="564"/>
      <c r="C338" s="561" t="s">
        <v>1280</v>
      </c>
      <c r="D338" s="568" t="s">
        <v>477</v>
      </c>
      <c r="E338" s="562"/>
      <c r="F338" s="576"/>
      <c r="G338" s="576"/>
      <c r="H338" s="576"/>
      <c r="I338" s="576"/>
      <c r="J338" s="577"/>
    </row>
    <row r="339" spans="1:10" ht="14.25">
      <c r="A339" s="569"/>
      <c r="B339" s="564"/>
      <c r="C339" s="561" t="s">
        <v>1281</v>
      </c>
      <c r="D339" s="568" t="s">
        <v>478</v>
      </c>
      <c r="E339" s="562"/>
      <c r="F339" s="576"/>
      <c r="G339" s="576"/>
      <c r="H339" s="576"/>
      <c r="I339" s="576"/>
      <c r="J339" s="577"/>
    </row>
    <row r="340" spans="1:10" ht="14.25">
      <c r="A340" s="569"/>
      <c r="B340" s="564"/>
      <c r="C340" s="561" t="s">
        <v>1282</v>
      </c>
      <c r="D340" s="568" t="s">
        <v>479</v>
      </c>
      <c r="E340" s="562"/>
      <c r="F340" s="576"/>
      <c r="G340" s="576"/>
      <c r="H340" s="576"/>
      <c r="I340" s="576"/>
      <c r="J340" s="577"/>
    </row>
    <row r="341" spans="1:10" ht="14.25">
      <c r="A341" s="569"/>
      <c r="B341" s="564"/>
      <c r="C341" s="561" t="s">
        <v>1283</v>
      </c>
      <c r="D341" s="568" t="s">
        <v>480</v>
      </c>
      <c r="E341" s="562"/>
      <c r="F341" s="576"/>
      <c r="G341" s="576"/>
      <c r="H341" s="576"/>
      <c r="I341" s="576"/>
      <c r="J341" s="577"/>
    </row>
    <row r="342" spans="1:10" ht="14.25">
      <c r="A342" s="569"/>
      <c r="B342" s="564"/>
      <c r="C342" s="561" t="s">
        <v>1541</v>
      </c>
      <c r="D342" s="568" t="s">
        <v>481</v>
      </c>
      <c r="E342" s="562"/>
      <c r="F342" s="576"/>
      <c r="G342" s="576"/>
      <c r="H342" s="576"/>
      <c r="I342" s="576"/>
      <c r="J342" s="577"/>
    </row>
    <row r="343" spans="1:10" ht="14.25">
      <c r="A343" s="569"/>
      <c r="B343" s="564"/>
      <c r="C343" s="561" t="s">
        <v>424</v>
      </c>
      <c r="D343" s="568" t="s">
        <v>482</v>
      </c>
      <c r="E343" s="562"/>
      <c r="F343" s="576"/>
      <c r="G343" s="576"/>
      <c r="H343" s="576"/>
      <c r="I343" s="576"/>
      <c r="J343" s="577"/>
    </row>
    <row r="344" spans="1:10" ht="14.25">
      <c r="A344" s="569"/>
      <c r="B344" s="564"/>
      <c r="C344" s="561" t="s">
        <v>425</v>
      </c>
      <c r="D344" s="568" t="s">
        <v>483</v>
      </c>
      <c r="E344" s="562"/>
      <c r="F344" s="576"/>
      <c r="G344" s="576"/>
      <c r="H344" s="576"/>
      <c r="I344" s="576"/>
      <c r="J344" s="577"/>
    </row>
    <row r="345" spans="1:10" ht="15">
      <c r="A345" s="563"/>
      <c r="B345" s="468" t="s">
        <v>271</v>
      </c>
      <c r="C345" s="471"/>
      <c r="D345" s="464" t="s">
        <v>484</v>
      </c>
      <c r="E345" s="562"/>
      <c r="F345" s="576"/>
      <c r="G345" s="576"/>
      <c r="H345" s="576"/>
      <c r="I345" s="576"/>
      <c r="J345" s="577"/>
    </row>
    <row r="346" spans="1:10" ht="14.25">
      <c r="A346" s="563"/>
      <c r="B346" s="564"/>
      <c r="C346" s="571"/>
      <c r="D346" s="572"/>
      <c r="E346" s="562"/>
      <c r="F346" s="576"/>
      <c r="G346" s="576"/>
      <c r="H346" s="576"/>
      <c r="I346" s="576"/>
      <c r="J346" s="577"/>
    </row>
    <row r="347" spans="1:10" ht="15">
      <c r="A347" s="566" t="s">
        <v>485</v>
      </c>
      <c r="B347" s="564"/>
      <c r="C347" s="571"/>
      <c r="D347" s="572" t="s">
        <v>486</v>
      </c>
      <c r="E347" s="562">
        <f aca="true" t="shared" si="55" ref="E347:J347">E349+E350+E351</f>
        <v>0</v>
      </c>
      <c r="F347" s="562">
        <f t="shared" si="55"/>
        <v>0</v>
      </c>
      <c r="G347" s="562">
        <f t="shared" si="55"/>
        <v>0</v>
      </c>
      <c r="H347" s="562">
        <f t="shared" si="55"/>
        <v>0</v>
      </c>
      <c r="I347" s="562">
        <f t="shared" si="55"/>
        <v>0</v>
      </c>
      <c r="J347" s="562">
        <f t="shared" si="55"/>
        <v>0</v>
      </c>
    </row>
    <row r="348" spans="1:10" ht="14.25">
      <c r="A348" s="569" t="s">
        <v>750</v>
      </c>
      <c r="B348" s="564"/>
      <c r="C348" s="561"/>
      <c r="D348" s="572"/>
      <c r="E348" s="562"/>
      <c r="F348" s="562"/>
      <c r="G348" s="562"/>
      <c r="H348" s="562"/>
      <c r="I348" s="562"/>
      <c r="J348" s="562"/>
    </row>
    <row r="349" spans="1:10" ht="14.25">
      <c r="A349" s="563"/>
      <c r="B349" s="564" t="s">
        <v>1679</v>
      </c>
      <c r="C349" s="571"/>
      <c r="D349" s="572" t="s">
        <v>487</v>
      </c>
      <c r="E349" s="562"/>
      <c r="F349" s="562"/>
      <c r="G349" s="562"/>
      <c r="H349" s="562"/>
      <c r="I349" s="562"/>
      <c r="J349" s="562"/>
    </row>
    <row r="350" spans="1:10" ht="14.25">
      <c r="A350" s="563"/>
      <c r="B350" s="564" t="s">
        <v>1680</v>
      </c>
      <c r="C350" s="571"/>
      <c r="D350" s="572" t="s">
        <v>488</v>
      </c>
      <c r="E350" s="562"/>
      <c r="F350" s="562"/>
      <c r="G350" s="562"/>
      <c r="H350" s="562"/>
      <c r="I350" s="562"/>
      <c r="J350" s="562"/>
    </row>
    <row r="351" spans="1:10" ht="14.25">
      <c r="A351" s="563"/>
      <c r="B351" s="564" t="s">
        <v>489</v>
      </c>
      <c r="C351" s="571"/>
      <c r="D351" s="572" t="s">
        <v>490</v>
      </c>
      <c r="E351" s="562">
        <f aca="true" t="shared" si="56" ref="E351:J351">E352+E353</f>
        <v>0</v>
      </c>
      <c r="F351" s="562">
        <f t="shared" si="56"/>
        <v>0</v>
      </c>
      <c r="G351" s="562">
        <f t="shared" si="56"/>
        <v>0</v>
      </c>
      <c r="H351" s="562">
        <f t="shared" si="56"/>
        <v>0</v>
      </c>
      <c r="I351" s="562">
        <f t="shared" si="56"/>
        <v>0</v>
      </c>
      <c r="J351" s="562">
        <f t="shared" si="56"/>
        <v>0</v>
      </c>
    </row>
    <row r="352" spans="1:10" ht="14.25">
      <c r="A352" s="563"/>
      <c r="B352" s="564"/>
      <c r="C352" s="574" t="s">
        <v>443</v>
      </c>
      <c r="D352" s="572" t="s">
        <v>491</v>
      </c>
      <c r="E352" s="562"/>
      <c r="F352" s="562"/>
      <c r="G352" s="562"/>
      <c r="H352" s="562"/>
      <c r="I352" s="562"/>
      <c r="J352" s="562"/>
    </row>
    <row r="353" spans="1:10" ht="14.25">
      <c r="A353" s="563"/>
      <c r="B353" s="564"/>
      <c r="C353" s="574" t="s">
        <v>1555</v>
      </c>
      <c r="D353" s="572" t="s">
        <v>492</v>
      </c>
      <c r="E353" s="562"/>
      <c r="F353" s="576"/>
      <c r="G353" s="576"/>
      <c r="H353" s="576"/>
      <c r="I353" s="576"/>
      <c r="J353" s="577"/>
    </row>
    <row r="354" spans="1:10" ht="14.25">
      <c r="A354" s="563"/>
      <c r="B354" s="564"/>
      <c r="C354" s="574"/>
      <c r="D354" s="572"/>
      <c r="E354" s="562"/>
      <c r="F354" s="576"/>
      <c r="G354" s="576"/>
      <c r="H354" s="576"/>
      <c r="I354" s="576"/>
      <c r="J354" s="577"/>
    </row>
    <row r="355" spans="1:10" ht="15">
      <c r="A355" s="1107" t="s">
        <v>568</v>
      </c>
      <c r="B355" s="1108"/>
      <c r="C355" s="1108"/>
      <c r="D355" s="568" t="s">
        <v>493</v>
      </c>
      <c r="E355" s="562">
        <f aca="true" t="shared" si="57" ref="E355:J355">E357+E360+E363+E364+E365</f>
        <v>0</v>
      </c>
      <c r="F355" s="562">
        <f t="shared" si="57"/>
        <v>0</v>
      </c>
      <c r="G355" s="562">
        <f t="shared" si="57"/>
        <v>0</v>
      </c>
      <c r="H355" s="562">
        <f t="shared" si="57"/>
        <v>0</v>
      </c>
      <c r="I355" s="562">
        <f t="shared" si="57"/>
        <v>0</v>
      </c>
      <c r="J355" s="562">
        <f t="shared" si="57"/>
        <v>0</v>
      </c>
    </row>
    <row r="356" spans="1:10" ht="14.25">
      <c r="A356" s="569" t="s">
        <v>750</v>
      </c>
      <c r="B356" s="564"/>
      <c r="C356" s="561"/>
      <c r="D356" s="568"/>
      <c r="E356" s="562"/>
      <c r="F356" s="562"/>
      <c r="G356" s="562"/>
      <c r="H356" s="562"/>
      <c r="I356" s="562"/>
      <c r="J356" s="562"/>
    </row>
    <row r="357" spans="1:10" ht="14.25">
      <c r="A357" s="569"/>
      <c r="B357" s="468" t="s">
        <v>1559</v>
      </c>
      <c r="C357" s="468" t="s">
        <v>494</v>
      </c>
      <c r="D357" s="464" t="s">
        <v>495</v>
      </c>
      <c r="E357" s="562">
        <f aca="true" t="shared" si="58" ref="E357:J357">E358+E359</f>
        <v>0</v>
      </c>
      <c r="F357" s="562">
        <f t="shared" si="58"/>
        <v>0</v>
      </c>
      <c r="G357" s="562">
        <f t="shared" si="58"/>
        <v>0</v>
      </c>
      <c r="H357" s="562">
        <f t="shared" si="58"/>
        <v>0</v>
      </c>
      <c r="I357" s="562">
        <f t="shared" si="58"/>
        <v>0</v>
      </c>
      <c r="J357" s="562">
        <f t="shared" si="58"/>
        <v>0</v>
      </c>
    </row>
    <row r="358" spans="1:10" ht="14.25">
      <c r="A358" s="569"/>
      <c r="B358" s="468"/>
      <c r="C358" s="469" t="s">
        <v>447</v>
      </c>
      <c r="D358" s="464" t="s">
        <v>496</v>
      </c>
      <c r="E358" s="562"/>
      <c r="F358" s="562"/>
      <c r="G358" s="562"/>
      <c r="H358" s="562"/>
      <c r="I358" s="562"/>
      <c r="J358" s="562"/>
    </row>
    <row r="359" spans="1:10" ht="14.25">
      <c r="A359" s="569"/>
      <c r="B359" s="468"/>
      <c r="C359" s="470" t="s">
        <v>448</v>
      </c>
      <c r="D359" s="464" t="s">
        <v>497</v>
      </c>
      <c r="E359" s="562"/>
      <c r="F359" s="562"/>
      <c r="G359" s="562"/>
      <c r="H359" s="562"/>
      <c r="I359" s="562"/>
      <c r="J359" s="562"/>
    </row>
    <row r="360" spans="1:10" ht="14.25">
      <c r="A360" s="569"/>
      <c r="B360" s="469" t="s">
        <v>498</v>
      </c>
      <c r="C360" s="469"/>
      <c r="D360" s="464" t="s">
        <v>499</v>
      </c>
      <c r="E360" s="562">
        <f aca="true" t="shared" si="59" ref="E360:J360">E361+E362</f>
        <v>0</v>
      </c>
      <c r="F360" s="562">
        <f t="shared" si="59"/>
        <v>0</v>
      </c>
      <c r="G360" s="562">
        <f t="shared" si="59"/>
        <v>0</v>
      </c>
      <c r="H360" s="562">
        <f t="shared" si="59"/>
        <v>0</v>
      </c>
      <c r="I360" s="562">
        <f t="shared" si="59"/>
        <v>0</v>
      </c>
      <c r="J360" s="562">
        <f t="shared" si="59"/>
        <v>0</v>
      </c>
    </row>
    <row r="361" spans="1:10" ht="14.25">
      <c r="A361" s="569"/>
      <c r="B361" s="469"/>
      <c r="C361" s="468" t="s">
        <v>449</v>
      </c>
      <c r="D361" s="464" t="s">
        <v>500</v>
      </c>
      <c r="E361" s="562"/>
      <c r="F361" s="576"/>
      <c r="G361" s="576"/>
      <c r="H361" s="576"/>
      <c r="I361" s="576"/>
      <c r="J361" s="577"/>
    </row>
    <row r="362" spans="1:10" ht="14.25">
      <c r="A362" s="569"/>
      <c r="B362" s="469"/>
      <c r="C362" s="468" t="s">
        <v>450</v>
      </c>
      <c r="D362" s="464" t="s">
        <v>501</v>
      </c>
      <c r="E362" s="562"/>
      <c r="F362" s="576"/>
      <c r="G362" s="576"/>
      <c r="H362" s="576"/>
      <c r="I362" s="576"/>
      <c r="J362" s="577"/>
    </row>
    <row r="363" spans="1:10" ht="14.25">
      <c r="A363" s="569"/>
      <c r="B363" s="468" t="s">
        <v>1688</v>
      </c>
      <c r="C363" s="468"/>
      <c r="D363" s="464" t="s">
        <v>502</v>
      </c>
      <c r="E363" s="562"/>
      <c r="F363" s="576"/>
      <c r="G363" s="576"/>
      <c r="H363" s="576"/>
      <c r="I363" s="576"/>
      <c r="J363" s="577"/>
    </row>
    <row r="364" spans="1:10" ht="14.25">
      <c r="A364" s="569"/>
      <c r="B364" s="468" t="s">
        <v>1352</v>
      </c>
      <c r="C364" s="468"/>
      <c r="D364" s="464" t="s">
        <v>503</v>
      </c>
      <c r="E364" s="562"/>
      <c r="F364" s="576"/>
      <c r="G364" s="576"/>
      <c r="H364" s="576"/>
      <c r="I364" s="576"/>
      <c r="J364" s="577"/>
    </row>
    <row r="365" spans="1:10" ht="15">
      <c r="A365" s="569"/>
      <c r="B365" s="468" t="s">
        <v>274</v>
      </c>
      <c r="C365" s="471"/>
      <c r="D365" s="464" t="s">
        <v>504</v>
      </c>
      <c r="E365" s="562"/>
      <c r="F365" s="576"/>
      <c r="G365" s="576"/>
      <c r="H365" s="576"/>
      <c r="I365" s="576"/>
      <c r="J365" s="577"/>
    </row>
    <row r="366" spans="1:10" ht="14.25">
      <c r="A366" s="563"/>
      <c r="B366" s="564"/>
      <c r="C366" s="575"/>
      <c r="D366" s="568"/>
      <c r="E366" s="562"/>
      <c r="F366" s="576"/>
      <c r="G366" s="576"/>
      <c r="H366" s="576"/>
      <c r="I366" s="576"/>
      <c r="J366" s="577"/>
    </row>
    <row r="367" spans="1:10" ht="15">
      <c r="A367" s="566" t="s">
        <v>505</v>
      </c>
      <c r="B367" s="564"/>
      <c r="C367" s="567"/>
      <c r="D367" s="568" t="s">
        <v>506</v>
      </c>
      <c r="E367" s="562"/>
      <c r="F367" s="576"/>
      <c r="G367" s="576"/>
      <c r="H367" s="576"/>
      <c r="I367" s="576"/>
      <c r="J367" s="577"/>
    </row>
    <row r="368" spans="1:10" ht="14.25">
      <c r="A368" s="569" t="s">
        <v>750</v>
      </c>
      <c r="B368" s="564"/>
      <c r="C368" s="561"/>
      <c r="D368" s="568"/>
      <c r="E368" s="562"/>
      <c r="F368" s="576"/>
      <c r="G368" s="576"/>
      <c r="H368" s="576"/>
      <c r="I368" s="576"/>
      <c r="J368" s="577"/>
    </row>
    <row r="369" spans="1:10" ht="14.25">
      <c r="A369" s="569"/>
      <c r="B369" s="468" t="s">
        <v>507</v>
      </c>
      <c r="C369" s="468"/>
      <c r="D369" s="464" t="s">
        <v>508</v>
      </c>
      <c r="E369" s="562"/>
      <c r="F369" s="576"/>
      <c r="G369" s="576"/>
      <c r="H369" s="576"/>
      <c r="I369" s="576"/>
      <c r="J369" s="577"/>
    </row>
    <row r="370" spans="1:10" ht="14.25">
      <c r="A370" s="569"/>
      <c r="B370" s="468"/>
      <c r="C370" s="468" t="s">
        <v>451</v>
      </c>
      <c r="D370" s="464" t="s">
        <v>509</v>
      </c>
      <c r="E370" s="562"/>
      <c r="F370" s="576"/>
      <c r="G370" s="576"/>
      <c r="H370" s="576"/>
      <c r="I370" s="576"/>
      <c r="J370" s="577"/>
    </row>
    <row r="371" spans="1:10" ht="14.25">
      <c r="A371" s="569"/>
      <c r="B371" s="468"/>
      <c r="C371" s="468" t="s">
        <v>452</v>
      </c>
      <c r="D371" s="464" t="s">
        <v>510</v>
      </c>
      <c r="E371" s="562"/>
      <c r="F371" s="576"/>
      <c r="G371" s="576"/>
      <c r="H371" s="576"/>
      <c r="I371" s="576"/>
      <c r="J371" s="577"/>
    </row>
    <row r="372" spans="1:10" ht="14.25">
      <c r="A372" s="569"/>
      <c r="B372" s="468" t="s">
        <v>302</v>
      </c>
      <c r="C372" s="468"/>
      <c r="D372" s="464" t="s">
        <v>511</v>
      </c>
      <c r="E372" s="562"/>
      <c r="F372" s="576"/>
      <c r="G372" s="576"/>
      <c r="H372" s="576"/>
      <c r="I372" s="576"/>
      <c r="J372" s="577"/>
    </row>
    <row r="373" spans="1:10" ht="14.25">
      <c r="A373" s="569"/>
      <c r="B373" s="564"/>
      <c r="C373" s="561"/>
      <c r="D373" s="568"/>
      <c r="E373" s="562"/>
      <c r="F373" s="576"/>
      <c r="G373" s="576"/>
      <c r="H373" s="576"/>
      <c r="I373" s="576"/>
      <c r="J373" s="577"/>
    </row>
    <row r="374" spans="1:10" ht="15">
      <c r="A374" s="472" t="s">
        <v>512</v>
      </c>
      <c r="B374" s="564"/>
      <c r="C374" s="561"/>
      <c r="D374" s="568" t="s">
        <v>513</v>
      </c>
      <c r="E374" s="562"/>
      <c r="F374" s="576"/>
      <c r="G374" s="576"/>
      <c r="H374" s="576"/>
      <c r="I374" s="576"/>
      <c r="J374" s="577"/>
    </row>
    <row r="375" spans="1:10" ht="14.25">
      <c r="A375" s="569" t="s">
        <v>750</v>
      </c>
      <c r="B375" s="564"/>
      <c r="C375" s="561"/>
      <c r="D375" s="568"/>
      <c r="E375" s="562"/>
      <c r="F375" s="576"/>
      <c r="G375" s="576"/>
      <c r="H375" s="576"/>
      <c r="I375" s="576"/>
      <c r="J375" s="577"/>
    </row>
    <row r="376" spans="1:10" ht="15">
      <c r="A376" s="472"/>
      <c r="B376" s="564" t="s">
        <v>514</v>
      </c>
      <c r="C376" s="561"/>
      <c r="D376" s="568" t="s">
        <v>515</v>
      </c>
      <c r="E376" s="562"/>
      <c r="F376" s="576"/>
      <c r="G376" s="576"/>
      <c r="H376" s="576"/>
      <c r="I376" s="576"/>
      <c r="J376" s="577"/>
    </row>
    <row r="377" spans="1:10" ht="15">
      <c r="A377" s="472"/>
      <c r="B377" s="564"/>
      <c r="C377" s="561" t="s">
        <v>1336</v>
      </c>
      <c r="D377" s="568" t="s">
        <v>516</v>
      </c>
      <c r="E377" s="562"/>
      <c r="F377" s="576"/>
      <c r="G377" s="576"/>
      <c r="H377" s="576"/>
      <c r="I377" s="576"/>
      <c r="J377" s="577"/>
    </row>
    <row r="378" spans="1:10" ht="15">
      <c r="A378" s="472"/>
      <c r="B378" s="564"/>
      <c r="C378" s="561"/>
      <c r="D378" s="568"/>
      <c r="E378" s="562"/>
      <c r="F378" s="576"/>
      <c r="G378" s="576"/>
      <c r="H378" s="576"/>
      <c r="I378" s="576"/>
      <c r="J378" s="577"/>
    </row>
    <row r="379" spans="1:10" ht="15">
      <c r="A379" s="472" t="s">
        <v>517</v>
      </c>
      <c r="B379" s="564"/>
      <c r="C379" s="561"/>
      <c r="D379" s="568" t="s">
        <v>518</v>
      </c>
      <c r="E379" s="562"/>
      <c r="F379" s="576"/>
      <c r="G379" s="576"/>
      <c r="H379" s="576"/>
      <c r="I379" s="576"/>
      <c r="J379" s="577"/>
    </row>
    <row r="380" spans="1:10" ht="14.25">
      <c r="A380" s="569" t="s">
        <v>750</v>
      </c>
      <c r="B380" s="564"/>
      <c r="C380" s="561"/>
      <c r="D380" s="568"/>
      <c r="E380" s="562"/>
      <c r="F380" s="576"/>
      <c r="G380" s="576"/>
      <c r="H380" s="576"/>
      <c r="I380" s="576"/>
      <c r="J380" s="577"/>
    </row>
    <row r="381" spans="1:10" ht="15">
      <c r="A381" s="472"/>
      <c r="B381" s="564" t="s">
        <v>519</v>
      </c>
      <c r="C381" s="561"/>
      <c r="D381" s="568" t="s">
        <v>520</v>
      </c>
      <c r="E381" s="562"/>
      <c r="F381" s="576"/>
      <c r="G381" s="576"/>
      <c r="H381" s="576"/>
      <c r="I381" s="576"/>
      <c r="J381" s="577"/>
    </row>
    <row r="382" spans="1:10" ht="15">
      <c r="A382" s="472"/>
      <c r="B382" s="564"/>
      <c r="C382" s="561"/>
      <c r="D382" s="568"/>
      <c r="E382" s="562"/>
      <c r="F382" s="576"/>
      <c r="G382" s="576"/>
      <c r="H382" s="576"/>
      <c r="I382" s="576"/>
      <c r="J382" s="577"/>
    </row>
    <row r="383" spans="1:10" ht="15">
      <c r="A383" s="472" t="s">
        <v>521</v>
      </c>
      <c r="B383" s="564"/>
      <c r="C383" s="561"/>
      <c r="D383" s="568" t="s">
        <v>522</v>
      </c>
      <c r="E383" s="562"/>
      <c r="F383" s="576"/>
      <c r="G383" s="576"/>
      <c r="H383" s="576"/>
      <c r="I383" s="576"/>
      <c r="J383" s="577"/>
    </row>
    <row r="384" spans="1:10" ht="14.25">
      <c r="A384" s="569" t="s">
        <v>750</v>
      </c>
      <c r="B384" s="564"/>
      <c r="C384" s="561"/>
      <c r="D384" s="568"/>
      <c r="E384" s="562"/>
      <c r="F384" s="576"/>
      <c r="G384" s="576"/>
      <c r="H384" s="576"/>
      <c r="I384" s="576"/>
      <c r="J384" s="577"/>
    </row>
    <row r="385" spans="1:10" ht="15">
      <c r="A385" s="569"/>
      <c r="B385" s="468" t="s">
        <v>523</v>
      </c>
      <c r="C385" s="471"/>
      <c r="D385" s="464" t="s">
        <v>524</v>
      </c>
      <c r="E385" s="562"/>
      <c r="F385" s="576"/>
      <c r="G385" s="576"/>
      <c r="H385" s="576"/>
      <c r="I385" s="576"/>
      <c r="J385" s="577"/>
    </row>
    <row r="386" spans="1:10" ht="14.25">
      <c r="A386" s="569"/>
      <c r="B386" s="468"/>
      <c r="C386" s="469" t="s">
        <v>1344</v>
      </c>
      <c r="D386" s="468" t="s">
        <v>525</v>
      </c>
      <c r="E386" s="562"/>
      <c r="F386" s="576"/>
      <c r="G386" s="576"/>
      <c r="H386" s="576"/>
      <c r="I386" s="576"/>
      <c r="J386" s="577"/>
    </row>
    <row r="387" spans="1:10" ht="14.25">
      <c r="A387" s="569"/>
      <c r="B387" s="468"/>
      <c r="C387" s="469" t="s">
        <v>1345</v>
      </c>
      <c r="D387" s="468" t="s">
        <v>526</v>
      </c>
      <c r="E387" s="562"/>
      <c r="F387" s="576"/>
      <c r="G387" s="576"/>
      <c r="H387" s="576"/>
      <c r="I387" s="576"/>
      <c r="J387" s="577"/>
    </row>
    <row r="388" spans="1:10" ht="14.25">
      <c r="A388" s="569"/>
      <c r="B388" s="468"/>
      <c r="C388" s="468" t="s">
        <v>1346</v>
      </c>
      <c r="D388" s="468" t="s">
        <v>527</v>
      </c>
      <c r="E388" s="562"/>
      <c r="F388" s="576"/>
      <c r="G388" s="576"/>
      <c r="H388" s="576"/>
      <c r="I388" s="576"/>
      <c r="J388" s="577"/>
    </row>
    <row r="389" spans="1:10" ht="14.25">
      <c r="A389" s="569"/>
      <c r="B389" s="468" t="s">
        <v>528</v>
      </c>
      <c r="C389" s="468"/>
      <c r="D389" s="464" t="s">
        <v>529</v>
      </c>
      <c r="E389" s="562"/>
      <c r="F389" s="576"/>
      <c r="G389" s="576"/>
      <c r="H389" s="576"/>
      <c r="I389" s="576"/>
      <c r="J389" s="577"/>
    </row>
    <row r="390" spans="1:10" ht="14.25">
      <c r="A390" s="569"/>
      <c r="B390" s="468"/>
      <c r="C390" s="468" t="s">
        <v>377</v>
      </c>
      <c r="D390" s="464" t="s">
        <v>530</v>
      </c>
      <c r="E390" s="562"/>
      <c r="F390" s="576"/>
      <c r="G390" s="576"/>
      <c r="H390" s="576"/>
      <c r="I390" s="576"/>
      <c r="J390" s="577"/>
    </row>
    <row r="391" spans="1:10" ht="14.25">
      <c r="A391" s="563"/>
      <c r="B391" s="570"/>
      <c r="C391" s="561"/>
      <c r="D391" s="568"/>
      <c r="E391" s="562"/>
      <c r="F391" s="576"/>
      <c r="G391" s="576"/>
      <c r="H391" s="576"/>
      <c r="I391" s="576"/>
      <c r="J391" s="577"/>
    </row>
    <row r="392" spans="1:10" ht="15">
      <c r="A392" s="472" t="s">
        <v>531</v>
      </c>
      <c r="B392" s="473"/>
      <c r="C392" s="473"/>
      <c r="D392" s="572" t="s">
        <v>532</v>
      </c>
      <c r="E392" s="562"/>
      <c r="F392" s="576"/>
      <c r="G392" s="576"/>
      <c r="H392" s="576"/>
      <c r="I392" s="576"/>
      <c r="J392" s="577"/>
    </row>
    <row r="393" spans="1:10" ht="14.25">
      <c r="A393" s="474" t="s">
        <v>1603</v>
      </c>
      <c r="B393" s="564"/>
      <c r="C393" s="561"/>
      <c r="D393" s="572" t="s">
        <v>533</v>
      </c>
      <c r="E393" s="562"/>
      <c r="F393" s="576"/>
      <c r="G393" s="576"/>
      <c r="H393" s="576"/>
      <c r="I393" s="576"/>
      <c r="J393" s="577"/>
    </row>
    <row r="394" spans="1:10" ht="14.25">
      <c r="A394" s="475"/>
      <c r="B394" s="578"/>
      <c r="C394" s="579"/>
      <c r="D394" s="580"/>
      <c r="E394" s="581"/>
      <c r="F394" s="582"/>
      <c r="G394" s="582"/>
      <c r="H394" s="582"/>
      <c r="I394" s="582"/>
      <c r="J394" s="583"/>
    </row>
    <row r="395" spans="1:10" ht="14.25">
      <c r="A395" s="584"/>
      <c r="B395" s="450"/>
      <c r="C395" s="450"/>
      <c r="D395" s="450"/>
      <c r="E395" s="585"/>
      <c r="F395" s="450"/>
      <c r="G395" s="450"/>
      <c r="H395" s="450"/>
      <c r="I395" s="450"/>
      <c r="J395" s="586"/>
    </row>
    <row r="396" spans="1:10" ht="14.25">
      <c r="A396" s="584"/>
      <c r="B396" s="450"/>
      <c r="C396" s="450"/>
      <c r="D396" s="450"/>
      <c r="E396" s="585"/>
      <c r="F396" s="450"/>
      <c r="G396" s="450"/>
      <c r="H396" s="450"/>
      <c r="I396" s="450"/>
      <c r="J396" s="586"/>
    </row>
    <row r="397" spans="1:10" ht="14.25">
      <c r="A397" s="1097" t="s">
        <v>1693</v>
      </c>
      <c r="B397" s="1098"/>
      <c r="C397" s="1099" t="s">
        <v>1054</v>
      </c>
      <c r="D397" s="1099"/>
      <c r="E397" s="587"/>
      <c r="F397" s="588"/>
      <c r="G397" s="588"/>
      <c r="H397" s="588"/>
      <c r="I397" s="588"/>
      <c r="J397" s="589"/>
    </row>
    <row r="398" spans="1:10" ht="15">
      <c r="A398" s="476"/>
      <c r="B398" s="588"/>
      <c r="C398" s="590"/>
      <c r="D398" s="591"/>
      <c r="E398" s="587"/>
      <c r="F398" s="591"/>
      <c r="G398" s="591"/>
      <c r="H398" s="591"/>
      <c r="I398" s="588"/>
      <c r="J398" s="589"/>
    </row>
    <row r="399" spans="1:10" ht="15">
      <c r="A399" s="592"/>
      <c r="B399" s="588"/>
      <c r="C399" s="590"/>
      <c r="D399" s="593"/>
      <c r="E399" s="587"/>
      <c r="F399" s="588"/>
      <c r="G399" s="594" t="s">
        <v>1846</v>
      </c>
      <c r="H399" s="588"/>
      <c r="I399" s="588"/>
      <c r="J399" s="589"/>
    </row>
    <row r="400" spans="1:10" ht="14.25">
      <c r="A400" s="592"/>
      <c r="B400" s="588"/>
      <c r="C400" s="590"/>
      <c r="D400" s="588"/>
      <c r="E400" s="587"/>
      <c r="F400" s="588"/>
      <c r="G400" s="595" t="s">
        <v>1847</v>
      </c>
      <c r="H400" s="588"/>
      <c r="I400" s="596"/>
      <c r="J400" s="589"/>
    </row>
    <row r="401" spans="1:10" ht="14.25">
      <c r="A401" s="584"/>
      <c r="B401" s="450"/>
      <c r="C401" s="450"/>
      <c r="D401" s="450"/>
      <c r="E401" s="585"/>
      <c r="F401" s="450"/>
      <c r="G401" s="450"/>
      <c r="H401" s="450"/>
      <c r="I401" s="450"/>
      <c r="J401" s="586"/>
    </row>
  </sheetData>
  <sheetProtection/>
  <mergeCells count="22">
    <mergeCell ref="A5:J5"/>
    <mergeCell ref="A6:J6"/>
    <mergeCell ref="A9:C10"/>
    <mergeCell ref="D9:D10"/>
    <mergeCell ref="E9:F9"/>
    <mergeCell ref="G9:J9"/>
    <mergeCell ref="A12:C12"/>
    <mergeCell ref="B48:C48"/>
    <mergeCell ref="A69:C69"/>
    <mergeCell ref="A111:C111"/>
    <mergeCell ref="A112:C112"/>
    <mergeCell ref="B148:C148"/>
    <mergeCell ref="A397:B397"/>
    <mergeCell ref="C397:D397"/>
    <mergeCell ref="A303:C303"/>
    <mergeCell ref="A304:C304"/>
    <mergeCell ref="A169:C169"/>
    <mergeCell ref="A212:C212"/>
    <mergeCell ref="B243:C243"/>
    <mergeCell ref="A263:C263"/>
    <mergeCell ref="B335:C335"/>
    <mergeCell ref="A355:C355"/>
  </mergeCells>
  <printOptions/>
  <pageMargins left="0.8661417322834646" right="0.15748031496062992" top="0.25" bottom="0.17" header="0.25" footer="0.31496062992125984"/>
  <pageSetup horizontalDpi="600" verticalDpi="600" orientation="landscape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view="pageBreakPreview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4.140625" style="45" customWidth="1"/>
    <col min="2" max="2" width="6.00390625" style="45" customWidth="1"/>
    <col min="3" max="3" width="75.421875" style="46" customWidth="1"/>
    <col min="4" max="4" width="12.00390625" style="45" customWidth="1"/>
    <col min="5" max="5" width="11.00390625" style="45" customWidth="1"/>
    <col min="6" max="6" width="10.57421875" style="45" customWidth="1"/>
    <col min="7" max="7" width="10.421875" style="45" customWidth="1"/>
    <col min="8" max="8" width="10.8515625" style="45" customWidth="1"/>
    <col min="9" max="9" width="11.421875" style="45" customWidth="1"/>
    <col min="10" max="16384" width="9.140625" style="45" customWidth="1"/>
  </cols>
  <sheetData>
    <row r="1" spans="1:6" ht="12.75">
      <c r="A1" s="44" t="s">
        <v>1056</v>
      </c>
      <c r="D1" s="37"/>
      <c r="E1" s="37"/>
      <c r="F1" s="37"/>
    </row>
    <row r="2" spans="1:6" ht="15">
      <c r="A2" s="2" t="s">
        <v>107</v>
      </c>
      <c r="B2" s="3"/>
      <c r="C2" s="3"/>
      <c r="D2" s="37"/>
      <c r="E2" s="37"/>
      <c r="F2" s="37"/>
    </row>
    <row r="3" spans="1:6" ht="14.25">
      <c r="A3" s="47" t="s">
        <v>1659</v>
      </c>
      <c r="D3" s="37"/>
      <c r="E3" s="37"/>
      <c r="F3" s="37"/>
    </row>
    <row r="4" spans="1:6" ht="14.25">
      <c r="A4" s="47"/>
      <c r="D4" s="37"/>
      <c r="E4" s="37"/>
      <c r="F4" s="37"/>
    </row>
    <row r="5" spans="4:8" ht="15.75">
      <c r="D5" s="48" t="s">
        <v>1005</v>
      </c>
      <c r="E5" s="48"/>
      <c r="F5" s="49"/>
      <c r="G5" s="49"/>
      <c r="H5" s="49"/>
    </row>
    <row r="6" spans="4:8" ht="15.75">
      <c r="D6" s="48" t="s">
        <v>1848</v>
      </c>
      <c r="E6" s="48"/>
      <c r="F6" s="49"/>
      <c r="G6" s="49"/>
      <c r="H6" s="49"/>
    </row>
    <row r="7" spans="4:8" ht="15.75">
      <c r="D7" s="48"/>
      <c r="E7" s="48"/>
      <c r="F7" s="49"/>
      <c r="G7" s="49"/>
      <c r="H7" s="49"/>
    </row>
    <row r="8" spans="3:9" ht="12.75">
      <c r="C8" s="50"/>
      <c r="D8" s="50"/>
      <c r="E8" s="50"/>
      <c r="F8" s="50"/>
      <c r="G8" s="50"/>
      <c r="H8" s="50"/>
      <c r="I8" s="45" t="s">
        <v>1353</v>
      </c>
    </row>
    <row r="9" spans="1:9" ht="12.75">
      <c r="A9" s="1043" t="s">
        <v>1660</v>
      </c>
      <c r="B9" s="1044"/>
      <c r="C9" s="1045"/>
      <c r="D9" s="1121" t="s">
        <v>1860</v>
      </c>
      <c r="E9" s="1123" t="s">
        <v>1861</v>
      </c>
      <c r="F9" s="1125" t="s">
        <v>331</v>
      </c>
      <c r="G9" s="1125" t="s">
        <v>332</v>
      </c>
      <c r="H9" s="1125" t="s">
        <v>333</v>
      </c>
      <c r="I9" s="1119" t="s">
        <v>334</v>
      </c>
    </row>
    <row r="10" spans="1:9" ht="29.25" customHeight="1">
      <c r="A10" s="1046"/>
      <c r="B10" s="1047"/>
      <c r="C10" s="1048"/>
      <c r="D10" s="1122"/>
      <c r="E10" s="1124"/>
      <c r="F10" s="1126"/>
      <c r="G10" s="1126"/>
      <c r="H10" s="1126"/>
      <c r="I10" s="1120"/>
    </row>
    <row r="11" spans="1:9" ht="18" customHeight="1">
      <c r="A11" s="117" t="s">
        <v>534</v>
      </c>
      <c r="B11" s="52"/>
      <c r="C11" s="53"/>
      <c r="D11" s="54" t="s">
        <v>651</v>
      </c>
      <c r="E11" s="55"/>
      <c r="F11" s="55"/>
      <c r="G11" s="55"/>
      <c r="H11" s="55"/>
      <c r="I11" s="56"/>
    </row>
    <row r="12" spans="1:9" ht="14.25" customHeight="1">
      <c r="A12" s="118" t="s">
        <v>535</v>
      </c>
      <c r="B12" s="57"/>
      <c r="C12" s="58"/>
      <c r="D12" s="59" t="s">
        <v>1330</v>
      </c>
      <c r="E12" s="60"/>
      <c r="F12" s="60"/>
      <c r="G12" s="60"/>
      <c r="H12" s="60"/>
      <c r="I12" s="61"/>
    </row>
    <row r="13" spans="1:9" ht="14.25" customHeight="1">
      <c r="A13" s="119" t="s">
        <v>536</v>
      </c>
      <c r="B13" s="57"/>
      <c r="C13" s="58"/>
      <c r="D13" s="59" t="s">
        <v>1665</v>
      </c>
      <c r="E13" s="60"/>
      <c r="F13" s="60"/>
      <c r="G13" s="60"/>
      <c r="H13" s="60"/>
      <c r="I13" s="61"/>
    </row>
    <row r="14" spans="1:9" ht="14.25" customHeight="1">
      <c r="A14" s="120" t="s">
        <v>537</v>
      </c>
      <c r="B14" s="57"/>
      <c r="C14" s="58"/>
      <c r="D14" s="59" t="s">
        <v>1666</v>
      </c>
      <c r="E14" s="60"/>
      <c r="F14" s="60"/>
      <c r="G14" s="60"/>
      <c r="H14" s="60"/>
      <c r="I14" s="61"/>
    </row>
    <row r="15" spans="1:9" ht="14.25" customHeight="1">
      <c r="A15" s="119" t="s">
        <v>538</v>
      </c>
      <c r="B15" s="57"/>
      <c r="C15" s="121"/>
      <c r="D15" s="59" t="s">
        <v>539</v>
      </c>
      <c r="E15" s="60"/>
      <c r="F15" s="60"/>
      <c r="G15" s="60"/>
      <c r="H15" s="60"/>
      <c r="I15" s="61"/>
    </row>
    <row r="16" spans="1:9" ht="14.25" customHeight="1">
      <c r="A16" s="62"/>
      <c r="B16" s="122" t="s">
        <v>751</v>
      </c>
      <c r="C16" s="123"/>
      <c r="D16" s="59" t="s">
        <v>540</v>
      </c>
      <c r="E16" s="60"/>
      <c r="F16" s="60"/>
      <c r="G16" s="60"/>
      <c r="H16" s="60"/>
      <c r="I16" s="61"/>
    </row>
    <row r="17" spans="1:9" ht="14.25" customHeight="1">
      <c r="A17" s="119" t="s">
        <v>541</v>
      </c>
      <c r="B17" s="57"/>
      <c r="C17" s="63"/>
      <c r="D17" s="59" t="s">
        <v>1667</v>
      </c>
      <c r="E17" s="60"/>
      <c r="F17" s="60"/>
      <c r="G17" s="60"/>
      <c r="H17" s="60"/>
      <c r="I17" s="61"/>
    </row>
    <row r="18" spans="1:9" ht="14.25" customHeight="1">
      <c r="A18" s="124" t="s">
        <v>542</v>
      </c>
      <c r="B18" s="57"/>
      <c r="C18" s="121"/>
      <c r="D18" s="64" t="s">
        <v>543</v>
      </c>
      <c r="E18" s="60"/>
      <c r="F18" s="60"/>
      <c r="G18" s="60"/>
      <c r="H18" s="60"/>
      <c r="I18" s="61"/>
    </row>
    <row r="19" spans="1:9" ht="14.25" customHeight="1">
      <c r="A19" s="62"/>
      <c r="B19" s="122" t="s">
        <v>1327</v>
      </c>
      <c r="C19" s="123"/>
      <c r="D19" s="64" t="s">
        <v>544</v>
      </c>
      <c r="E19" s="60"/>
      <c r="F19" s="60"/>
      <c r="G19" s="60"/>
      <c r="H19" s="60"/>
      <c r="I19" s="61"/>
    </row>
    <row r="20" spans="1:9" ht="14.25" customHeight="1">
      <c r="A20" s="124" t="s">
        <v>545</v>
      </c>
      <c r="B20" s="122"/>
      <c r="C20" s="123"/>
      <c r="D20" s="64" t="s">
        <v>546</v>
      </c>
      <c r="E20" s="60"/>
      <c r="F20" s="60"/>
      <c r="G20" s="60"/>
      <c r="H20" s="60"/>
      <c r="I20" s="61"/>
    </row>
    <row r="21" spans="1:9" ht="14.25" customHeight="1">
      <c r="A21" s="124"/>
      <c r="B21" s="122" t="s">
        <v>547</v>
      </c>
      <c r="C21" s="123"/>
      <c r="D21" s="64" t="s">
        <v>548</v>
      </c>
      <c r="E21" s="60"/>
      <c r="F21" s="60"/>
      <c r="G21" s="60"/>
      <c r="H21" s="60"/>
      <c r="I21" s="61"/>
    </row>
    <row r="22" spans="1:9" ht="14.25" customHeight="1">
      <c r="A22" s="62"/>
      <c r="B22" s="122" t="s">
        <v>766</v>
      </c>
      <c r="C22" s="123"/>
      <c r="D22" s="64" t="s">
        <v>549</v>
      </c>
      <c r="E22" s="60"/>
      <c r="F22" s="60"/>
      <c r="G22" s="60"/>
      <c r="H22" s="60"/>
      <c r="I22" s="61"/>
    </row>
    <row r="23" spans="1:9" ht="14.25" customHeight="1">
      <c r="A23" s="119" t="s">
        <v>550</v>
      </c>
      <c r="B23" s="57"/>
      <c r="C23" s="65"/>
      <c r="D23" s="64" t="s">
        <v>1712</v>
      </c>
      <c r="E23" s="60"/>
      <c r="F23" s="60"/>
      <c r="G23" s="60"/>
      <c r="H23" s="60"/>
      <c r="I23" s="61"/>
    </row>
    <row r="24" spans="1:9" ht="14.25" customHeight="1">
      <c r="A24" s="119" t="s">
        <v>551</v>
      </c>
      <c r="B24" s="57"/>
      <c r="C24" s="65"/>
      <c r="D24" s="64" t="s">
        <v>552</v>
      </c>
      <c r="E24" s="60"/>
      <c r="F24" s="60"/>
      <c r="G24" s="60"/>
      <c r="H24" s="60"/>
      <c r="I24" s="61"/>
    </row>
    <row r="25" spans="1:9" ht="14.25" customHeight="1">
      <c r="A25" s="62"/>
      <c r="B25" s="122" t="s">
        <v>553</v>
      </c>
      <c r="C25" s="65"/>
      <c r="D25" s="64" t="s">
        <v>554</v>
      </c>
      <c r="E25" s="60"/>
      <c r="F25" s="60"/>
      <c r="G25" s="60"/>
      <c r="H25" s="60"/>
      <c r="I25" s="61"/>
    </row>
    <row r="26" spans="1:9" ht="14.25" customHeight="1">
      <c r="A26" s="62"/>
      <c r="B26" s="122" t="s">
        <v>555</v>
      </c>
      <c r="C26" s="121"/>
      <c r="D26" s="64" t="s">
        <v>556</v>
      </c>
      <c r="E26" s="60"/>
      <c r="F26" s="60"/>
      <c r="G26" s="60"/>
      <c r="H26" s="60"/>
      <c r="I26" s="61"/>
    </row>
    <row r="27" spans="1:9" ht="14.25" customHeight="1">
      <c r="A27" s="62"/>
      <c r="B27" s="122" t="s">
        <v>557</v>
      </c>
      <c r="C27" s="121"/>
      <c r="D27" s="64" t="s">
        <v>558</v>
      </c>
      <c r="E27" s="60"/>
      <c r="F27" s="60"/>
      <c r="G27" s="60"/>
      <c r="H27" s="60"/>
      <c r="I27" s="61"/>
    </row>
    <row r="28" spans="1:9" ht="14.25" customHeight="1">
      <c r="A28" s="62"/>
      <c r="B28" s="57"/>
      <c r="C28" s="171"/>
      <c r="D28" s="172"/>
      <c r="E28" s="103"/>
      <c r="F28" s="103"/>
      <c r="G28" s="103"/>
      <c r="H28" s="103"/>
      <c r="I28" s="104"/>
    </row>
    <row r="29" spans="1:3" ht="14.25" customHeight="1">
      <c r="A29" s="105"/>
      <c r="B29" s="105"/>
      <c r="C29" s="106"/>
    </row>
    <row r="30" spans="1:3" ht="14.25" customHeight="1">
      <c r="A30" s="106"/>
      <c r="B30" s="106"/>
      <c r="C30" s="106"/>
    </row>
    <row r="31" spans="1:4" ht="24.75" customHeight="1">
      <c r="A31" s="1095"/>
      <c r="B31" s="1095"/>
      <c r="C31" s="1096"/>
      <c r="D31" s="1096"/>
    </row>
    <row r="32" spans="1:7" ht="12.75">
      <c r="A32" s="8"/>
      <c r="D32" s="107"/>
      <c r="F32" s="107"/>
      <c r="G32" s="107"/>
    </row>
    <row r="33" spans="4:6" ht="12.75">
      <c r="D33" s="108"/>
      <c r="F33" s="109"/>
    </row>
    <row r="34" spans="6:8" ht="12.75">
      <c r="F34" s="125"/>
      <c r="H34" s="126"/>
    </row>
    <row r="35" ht="12.75">
      <c r="E35" s="15"/>
    </row>
    <row r="36" ht="12.75">
      <c r="E36" s="110"/>
    </row>
  </sheetData>
  <sheetProtection/>
  <mergeCells count="9">
    <mergeCell ref="I9:I10"/>
    <mergeCell ref="A31:B31"/>
    <mergeCell ref="C31:D31"/>
    <mergeCell ref="A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horizontalDpi="600" verticalDpi="600" orientation="landscape" paperSize="9" scale="53" r:id="rId2"/>
  <rowBreaks count="1" manualBreakCount="1">
    <brk id="5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4"/>
  <sheetViews>
    <sheetView view="pageBreakPreview" zoomScale="60" zoomScalePageLayoutView="0" workbookViewId="0" topLeftCell="A1">
      <selection activeCell="C6" sqref="C6"/>
    </sheetView>
  </sheetViews>
  <sheetFormatPr defaultColWidth="9.140625" defaultRowHeight="12.75"/>
  <cols>
    <col min="1" max="1" width="4.140625" style="45" customWidth="1"/>
    <col min="2" max="2" width="6.00390625" style="45" customWidth="1"/>
    <col min="3" max="3" width="75.421875" style="46" customWidth="1"/>
    <col min="4" max="4" width="12.00390625" style="45" customWidth="1"/>
    <col min="5" max="5" width="11.00390625" style="45" customWidth="1"/>
    <col min="6" max="6" width="15.28125" style="45" customWidth="1"/>
    <col min="7" max="7" width="10.57421875" style="45" customWidth="1"/>
    <col min="8" max="8" width="10.421875" style="45" customWidth="1"/>
    <col min="9" max="9" width="10.8515625" style="45" customWidth="1"/>
    <col min="10" max="10" width="11.421875" style="45" customWidth="1"/>
    <col min="11" max="16384" width="9.140625" style="45" customWidth="1"/>
  </cols>
  <sheetData>
    <row r="1" spans="1:7" ht="12.75">
      <c r="A1" s="44" t="s">
        <v>1056</v>
      </c>
      <c r="D1" s="37"/>
      <c r="E1" s="37"/>
      <c r="F1" s="37"/>
      <c r="G1" s="37"/>
    </row>
    <row r="2" spans="1:7" ht="15">
      <c r="A2" s="2" t="s">
        <v>107</v>
      </c>
      <c r="D2" s="37"/>
      <c r="E2" s="37"/>
      <c r="F2" s="37"/>
      <c r="G2" s="37"/>
    </row>
    <row r="3" spans="1:7" ht="14.25">
      <c r="A3" s="47" t="s">
        <v>1659</v>
      </c>
      <c r="D3" s="37"/>
      <c r="E3" s="37"/>
      <c r="F3" s="37"/>
      <c r="G3" s="37"/>
    </row>
    <row r="4" spans="1:7" ht="14.25">
      <c r="A4" s="47"/>
      <c r="D4" s="37"/>
      <c r="E4" s="37"/>
      <c r="F4" s="37"/>
      <c r="G4" s="37"/>
    </row>
    <row r="5" spans="1:7" ht="14.25">
      <c r="A5" s="47"/>
      <c r="D5" s="37"/>
      <c r="E5" s="37"/>
      <c r="F5" s="37"/>
      <c r="G5" s="37"/>
    </row>
    <row r="6" spans="4:9" ht="15.75">
      <c r="D6" s="48" t="s">
        <v>1004</v>
      </c>
      <c r="E6" s="48"/>
      <c r="F6" s="48"/>
      <c r="G6" s="49"/>
      <c r="H6" s="49"/>
      <c r="I6" s="49"/>
    </row>
    <row r="7" spans="4:9" ht="15.75">
      <c r="D7" s="48" t="s">
        <v>1848</v>
      </c>
      <c r="E7" s="48"/>
      <c r="F7" s="48"/>
      <c r="G7" s="49"/>
      <c r="H7" s="49"/>
      <c r="I7" s="49"/>
    </row>
    <row r="8" spans="4:9" ht="15.75">
      <c r="D8" s="48"/>
      <c r="E8" s="48"/>
      <c r="F8" s="48"/>
      <c r="G8" s="49"/>
      <c r="H8" s="49"/>
      <c r="I8" s="49"/>
    </row>
    <row r="9" spans="3:9" ht="12.75">
      <c r="C9" s="50"/>
      <c r="D9" s="50"/>
      <c r="E9" s="50"/>
      <c r="F9" s="50"/>
      <c r="G9" s="50"/>
      <c r="H9" s="50"/>
      <c r="I9" s="50"/>
    </row>
    <row r="10" spans="3:9" ht="12.75">
      <c r="C10" s="50"/>
      <c r="D10" s="50"/>
      <c r="E10" s="50"/>
      <c r="F10" s="50"/>
      <c r="G10" s="50"/>
      <c r="H10" s="50"/>
      <c r="I10" s="50"/>
    </row>
    <row r="11" spans="3:10" ht="12.75">
      <c r="C11" s="50"/>
      <c r="D11" s="50"/>
      <c r="E11" s="50"/>
      <c r="F11" s="50"/>
      <c r="G11" s="50"/>
      <c r="J11" s="51" t="s">
        <v>1764</v>
      </c>
    </row>
    <row r="12" spans="1:10" ht="21.75" customHeight="1">
      <c r="A12" s="1131" t="s">
        <v>1660</v>
      </c>
      <c r="B12" s="1132"/>
      <c r="C12" s="1132"/>
      <c r="D12" s="1132" t="s">
        <v>798</v>
      </c>
      <c r="E12" s="1130" t="s">
        <v>1753</v>
      </c>
      <c r="F12" s="1130"/>
      <c r="G12" s="1130" t="s">
        <v>1755</v>
      </c>
      <c r="H12" s="1130"/>
      <c r="I12" s="1130"/>
      <c r="J12" s="1137"/>
    </row>
    <row r="13" spans="1:10" ht="66" customHeight="1">
      <c r="A13" s="1133"/>
      <c r="B13" s="1134"/>
      <c r="C13" s="1134"/>
      <c r="D13" s="1134"/>
      <c r="E13" s="127" t="s">
        <v>1754</v>
      </c>
      <c r="F13" s="34" t="s">
        <v>1752</v>
      </c>
      <c r="G13" s="127" t="s">
        <v>1774</v>
      </c>
      <c r="H13" s="127" t="s">
        <v>1775</v>
      </c>
      <c r="I13" s="127" t="s">
        <v>1776</v>
      </c>
      <c r="J13" s="128" t="s">
        <v>1777</v>
      </c>
    </row>
    <row r="14" spans="1:10" ht="18" customHeight="1">
      <c r="A14" s="119" t="s">
        <v>559</v>
      </c>
      <c r="B14" s="129"/>
      <c r="C14" s="130"/>
      <c r="D14" s="66" t="s">
        <v>560</v>
      </c>
      <c r="E14" s="60"/>
      <c r="F14" s="60"/>
      <c r="G14" s="60"/>
      <c r="H14" s="60"/>
      <c r="I14" s="60"/>
      <c r="J14" s="61"/>
    </row>
    <row r="15" spans="1:10" ht="14.25" customHeight="1">
      <c r="A15" s="118" t="s">
        <v>561</v>
      </c>
      <c r="B15" s="122"/>
      <c r="C15" s="131"/>
      <c r="D15" s="66" t="s">
        <v>562</v>
      </c>
      <c r="E15" s="60"/>
      <c r="F15" s="60"/>
      <c r="G15" s="60"/>
      <c r="H15" s="60"/>
      <c r="I15" s="60"/>
      <c r="J15" s="61"/>
    </row>
    <row r="16" spans="1:10" ht="14.25" customHeight="1">
      <c r="A16" s="120" t="s">
        <v>1635</v>
      </c>
      <c r="B16" s="132"/>
      <c r="C16" s="133"/>
      <c r="D16" s="67" t="s">
        <v>1636</v>
      </c>
      <c r="E16" s="60"/>
      <c r="F16" s="60"/>
      <c r="G16" s="60"/>
      <c r="H16" s="60"/>
      <c r="I16" s="60"/>
      <c r="J16" s="61"/>
    </row>
    <row r="17" spans="1:10" ht="14.25" customHeight="1">
      <c r="A17" s="68" t="s">
        <v>750</v>
      </c>
      <c r="B17" s="69"/>
      <c r="C17" s="70"/>
      <c r="D17" s="71"/>
      <c r="E17" s="60"/>
      <c r="F17" s="60"/>
      <c r="G17" s="60"/>
      <c r="H17" s="60"/>
      <c r="I17" s="60"/>
      <c r="J17" s="61"/>
    </row>
    <row r="18" spans="1:10" ht="14.25" customHeight="1">
      <c r="A18" s="118"/>
      <c r="B18" s="134" t="s">
        <v>1637</v>
      </c>
      <c r="C18" s="135"/>
      <c r="D18" s="71" t="s">
        <v>1638</v>
      </c>
      <c r="E18" s="60"/>
      <c r="F18" s="60"/>
      <c r="G18" s="60"/>
      <c r="H18" s="60"/>
      <c r="I18" s="60"/>
      <c r="J18" s="61"/>
    </row>
    <row r="19" spans="1:10" ht="14.25" customHeight="1">
      <c r="A19" s="62"/>
      <c r="B19" s="134"/>
      <c r="C19" s="136" t="s">
        <v>1669</v>
      </c>
      <c r="D19" s="71" t="s">
        <v>1639</v>
      </c>
      <c r="E19" s="60"/>
      <c r="F19" s="60"/>
      <c r="G19" s="60"/>
      <c r="H19" s="60"/>
      <c r="I19" s="60"/>
      <c r="J19" s="61"/>
    </row>
    <row r="20" spans="1:10" ht="14.25" customHeight="1">
      <c r="A20" s="62"/>
      <c r="B20" s="134"/>
      <c r="C20" s="136"/>
      <c r="D20" s="71"/>
      <c r="E20" s="60"/>
      <c r="F20" s="60"/>
      <c r="G20" s="60"/>
      <c r="H20" s="60"/>
      <c r="I20" s="60"/>
      <c r="J20" s="61"/>
    </row>
    <row r="21" spans="1:10" ht="14.25" customHeight="1">
      <c r="A21" s="120" t="s">
        <v>1640</v>
      </c>
      <c r="B21" s="134"/>
      <c r="C21" s="136"/>
      <c r="D21" s="67" t="s">
        <v>1641</v>
      </c>
      <c r="E21" s="60"/>
      <c r="F21" s="60"/>
      <c r="G21" s="60"/>
      <c r="H21" s="60"/>
      <c r="I21" s="60"/>
      <c r="J21" s="61"/>
    </row>
    <row r="22" spans="1:10" ht="14.25" customHeight="1">
      <c r="A22" s="68" t="s">
        <v>750</v>
      </c>
      <c r="B22" s="134"/>
      <c r="C22" s="136"/>
      <c r="D22" s="67"/>
      <c r="E22" s="60"/>
      <c r="F22" s="60"/>
      <c r="G22" s="60"/>
      <c r="H22" s="60"/>
      <c r="I22" s="60"/>
      <c r="J22" s="61"/>
    </row>
    <row r="23" spans="1:10" ht="14.25" customHeight="1">
      <c r="A23" s="137"/>
      <c r="B23" s="134" t="s">
        <v>1642</v>
      </c>
      <c r="C23" s="136"/>
      <c r="D23" s="71" t="s">
        <v>1643</v>
      </c>
      <c r="E23" s="60"/>
      <c r="F23" s="60"/>
      <c r="G23" s="60"/>
      <c r="H23" s="60"/>
      <c r="I23" s="60"/>
      <c r="J23" s="61"/>
    </row>
    <row r="24" spans="1:10" ht="14.25" customHeight="1">
      <c r="A24" s="62"/>
      <c r="B24" s="134"/>
      <c r="C24" s="136"/>
      <c r="D24" s="71"/>
      <c r="E24" s="60"/>
      <c r="F24" s="60"/>
      <c r="G24" s="60"/>
      <c r="H24" s="60"/>
      <c r="I24" s="60"/>
      <c r="J24" s="61"/>
    </row>
    <row r="25" spans="1:10" ht="30" customHeight="1">
      <c r="A25" s="1138" t="s">
        <v>665</v>
      </c>
      <c r="B25" s="1139"/>
      <c r="C25" s="1140"/>
      <c r="D25" s="72" t="s">
        <v>666</v>
      </c>
      <c r="E25" s="60"/>
      <c r="F25" s="60"/>
      <c r="G25" s="60"/>
      <c r="H25" s="60"/>
      <c r="I25" s="60"/>
      <c r="J25" s="61"/>
    </row>
    <row r="26" spans="1:10" ht="14.25" customHeight="1">
      <c r="A26" s="138" t="s">
        <v>667</v>
      </c>
      <c r="B26" s="139"/>
      <c r="C26" s="140"/>
      <c r="D26" s="73" t="s">
        <v>668</v>
      </c>
      <c r="E26" s="60"/>
      <c r="F26" s="60"/>
      <c r="G26" s="60"/>
      <c r="H26" s="60"/>
      <c r="I26" s="60"/>
      <c r="J26" s="61"/>
    </row>
    <row r="27" spans="1:10" ht="14.25" customHeight="1">
      <c r="A27" s="74" t="s">
        <v>750</v>
      </c>
      <c r="B27" s="139"/>
      <c r="C27" s="140"/>
      <c r="D27" s="75"/>
      <c r="E27" s="60"/>
      <c r="F27" s="60"/>
      <c r="G27" s="60"/>
      <c r="H27" s="60"/>
      <c r="I27" s="60"/>
      <c r="J27" s="61"/>
    </row>
    <row r="28" spans="1:10" ht="14.25" customHeight="1">
      <c r="A28" s="141"/>
      <c r="B28" s="142" t="s">
        <v>1355</v>
      </c>
      <c r="C28" s="140"/>
      <c r="D28" s="73" t="s">
        <v>669</v>
      </c>
      <c r="E28" s="60"/>
      <c r="F28" s="60"/>
      <c r="G28" s="60"/>
      <c r="H28" s="60"/>
      <c r="I28" s="60"/>
      <c r="J28" s="61"/>
    </row>
    <row r="29" spans="1:10" ht="14.25" customHeight="1">
      <c r="A29" s="62"/>
      <c r="B29" s="57"/>
      <c r="C29" s="76"/>
      <c r="D29" s="64"/>
      <c r="E29" s="60"/>
      <c r="F29" s="60"/>
      <c r="G29" s="60"/>
      <c r="H29" s="60"/>
      <c r="I29" s="60"/>
      <c r="J29" s="61"/>
    </row>
    <row r="30" spans="1:10" ht="14.25" customHeight="1">
      <c r="A30" s="138" t="s">
        <v>670</v>
      </c>
      <c r="B30" s="77"/>
      <c r="C30" s="78"/>
      <c r="D30" s="73" t="s">
        <v>671</v>
      </c>
      <c r="E30" s="60"/>
      <c r="F30" s="60"/>
      <c r="G30" s="60"/>
      <c r="H30" s="60"/>
      <c r="I30" s="60"/>
      <c r="J30" s="61"/>
    </row>
    <row r="31" spans="1:10" ht="14.25" customHeight="1">
      <c r="A31" s="68" t="s">
        <v>750</v>
      </c>
      <c r="B31" s="57"/>
      <c r="C31" s="76"/>
      <c r="D31" s="60"/>
      <c r="E31" s="60"/>
      <c r="F31" s="60"/>
      <c r="G31" s="60"/>
      <c r="H31" s="60"/>
      <c r="I31" s="60"/>
      <c r="J31" s="61"/>
    </row>
    <row r="32" spans="1:10" ht="14.25" customHeight="1">
      <c r="A32" s="79"/>
      <c r="B32" s="77" t="s">
        <v>672</v>
      </c>
      <c r="C32" s="78"/>
      <c r="D32" s="80" t="s">
        <v>673</v>
      </c>
      <c r="E32" s="60"/>
      <c r="F32" s="60"/>
      <c r="G32" s="60"/>
      <c r="H32" s="60"/>
      <c r="I32" s="60"/>
      <c r="J32" s="61"/>
    </row>
    <row r="33" spans="1:10" ht="14.25" customHeight="1">
      <c r="A33" s="79"/>
      <c r="B33" s="77"/>
      <c r="C33" s="81" t="s">
        <v>380</v>
      </c>
      <c r="D33" s="80" t="s">
        <v>674</v>
      </c>
      <c r="E33" s="60"/>
      <c r="F33" s="60"/>
      <c r="G33" s="60"/>
      <c r="H33" s="60"/>
      <c r="I33" s="60"/>
      <c r="J33" s="61"/>
    </row>
    <row r="34" spans="1:10" ht="14.25" customHeight="1">
      <c r="A34" s="79"/>
      <c r="B34" s="77" t="s">
        <v>675</v>
      </c>
      <c r="C34" s="81"/>
      <c r="D34" s="80" t="s">
        <v>676</v>
      </c>
      <c r="E34" s="60"/>
      <c r="F34" s="60"/>
      <c r="G34" s="60"/>
      <c r="H34" s="60"/>
      <c r="I34" s="60"/>
      <c r="J34" s="61"/>
    </row>
    <row r="35" spans="1:10" ht="14.25" customHeight="1">
      <c r="A35" s="62"/>
      <c r="B35" s="57"/>
      <c r="C35" s="82"/>
      <c r="D35" s="83"/>
      <c r="E35" s="60"/>
      <c r="F35" s="60"/>
      <c r="G35" s="60"/>
      <c r="H35" s="60"/>
      <c r="I35" s="60"/>
      <c r="J35" s="61"/>
    </row>
    <row r="36" spans="1:10" ht="31.5" customHeight="1">
      <c r="A36" s="1141" t="s">
        <v>677</v>
      </c>
      <c r="B36" s="1142"/>
      <c r="C36" s="1143"/>
      <c r="D36" s="84" t="s">
        <v>678</v>
      </c>
      <c r="E36" s="60"/>
      <c r="F36" s="60"/>
      <c r="G36" s="60"/>
      <c r="H36" s="60"/>
      <c r="I36" s="60"/>
      <c r="J36" s="61"/>
    </row>
    <row r="37" spans="1:10" ht="14.25" customHeight="1">
      <c r="A37" s="118" t="s">
        <v>679</v>
      </c>
      <c r="B37" s="144"/>
      <c r="C37" s="143"/>
      <c r="D37" s="85" t="s">
        <v>680</v>
      </c>
      <c r="E37" s="60"/>
      <c r="F37" s="60"/>
      <c r="G37" s="60"/>
      <c r="H37" s="60"/>
      <c r="I37" s="60"/>
      <c r="J37" s="61"/>
    </row>
    <row r="38" spans="1:10" ht="14.25" customHeight="1">
      <c r="A38" s="68" t="s">
        <v>750</v>
      </c>
      <c r="B38" s="69"/>
      <c r="C38" s="70"/>
      <c r="D38" s="85"/>
      <c r="E38" s="60"/>
      <c r="F38" s="60"/>
      <c r="G38" s="60"/>
      <c r="H38" s="60"/>
      <c r="I38" s="60"/>
      <c r="J38" s="61"/>
    </row>
    <row r="39" spans="1:10" ht="14.25" customHeight="1">
      <c r="A39" s="145"/>
      <c r="B39" s="146" t="s">
        <v>681</v>
      </c>
      <c r="C39" s="147"/>
      <c r="D39" s="67" t="s">
        <v>682</v>
      </c>
      <c r="E39" s="60"/>
      <c r="F39" s="60"/>
      <c r="G39" s="60"/>
      <c r="H39" s="60"/>
      <c r="I39" s="60"/>
      <c r="J39" s="61"/>
    </row>
    <row r="40" spans="1:10" ht="14.25" customHeight="1">
      <c r="A40" s="145"/>
      <c r="B40" s="146"/>
      <c r="C40" s="148" t="s">
        <v>382</v>
      </c>
      <c r="D40" s="67" t="s">
        <v>683</v>
      </c>
      <c r="E40" s="60"/>
      <c r="F40" s="60"/>
      <c r="G40" s="60"/>
      <c r="H40" s="60"/>
      <c r="I40" s="60"/>
      <c r="J40" s="61"/>
    </row>
    <row r="41" spans="1:10" ht="14.25" customHeight="1">
      <c r="A41" s="145"/>
      <c r="B41" s="146"/>
      <c r="C41" s="148" t="s">
        <v>383</v>
      </c>
      <c r="D41" s="67" t="s">
        <v>684</v>
      </c>
      <c r="E41" s="60"/>
      <c r="F41" s="60"/>
      <c r="G41" s="60"/>
      <c r="H41" s="60"/>
      <c r="I41" s="60"/>
      <c r="J41" s="61"/>
    </row>
    <row r="42" spans="1:10" ht="14.25" customHeight="1">
      <c r="A42" s="145"/>
      <c r="B42" s="146" t="s">
        <v>685</v>
      </c>
      <c r="C42" s="149"/>
      <c r="D42" s="67" t="s">
        <v>686</v>
      </c>
      <c r="E42" s="60"/>
      <c r="F42" s="60"/>
      <c r="G42" s="60"/>
      <c r="H42" s="60"/>
      <c r="I42" s="60"/>
      <c r="J42" s="61"/>
    </row>
    <row r="43" spans="1:10" ht="14.25" customHeight="1">
      <c r="A43" s="145"/>
      <c r="B43" s="146"/>
      <c r="C43" s="136" t="s">
        <v>384</v>
      </c>
      <c r="D43" s="67" t="s">
        <v>687</v>
      </c>
      <c r="E43" s="60"/>
      <c r="F43" s="60"/>
      <c r="G43" s="60"/>
      <c r="H43" s="60"/>
      <c r="I43" s="60"/>
      <c r="J43" s="61"/>
    </row>
    <row r="44" spans="1:10" ht="14.25" customHeight="1">
      <c r="A44" s="145"/>
      <c r="B44" s="146"/>
      <c r="C44" s="136" t="s">
        <v>385</v>
      </c>
      <c r="D44" s="67" t="s">
        <v>688</v>
      </c>
      <c r="E44" s="60"/>
      <c r="F44" s="60"/>
      <c r="G44" s="60"/>
      <c r="H44" s="60"/>
      <c r="I44" s="60"/>
      <c r="J44" s="61"/>
    </row>
    <row r="45" spans="1:10" ht="14.25" customHeight="1">
      <c r="A45" s="145"/>
      <c r="B45" s="146"/>
      <c r="C45" s="150" t="s">
        <v>386</v>
      </c>
      <c r="D45" s="67" t="s">
        <v>689</v>
      </c>
      <c r="E45" s="60"/>
      <c r="F45" s="60"/>
      <c r="G45" s="60"/>
      <c r="H45" s="60"/>
      <c r="I45" s="60"/>
      <c r="J45" s="61"/>
    </row>
    <row r="46" spans="1:10" ht="14.25" customHeight="1">
      <c r="A46" s="145"/>
      <c r="B46" s="134" t="s">
        <v>1356</v>
      </c>
      <c r="C46" s="151"/>
      <c r="D46" s="67" t="s">
        <v>690</v>
      </c>
      <c r="E46" s="60"/>
      <c r="F46" s="60"/>
      <c r="G46" s="60"/>
      <c r="H46" s="60"/>
      <c r="I46" s="60"/>
      <c r="J46" s="61"/>
    </row>
    <row r="47" spans="1:10" ht="14.25" customHeight="1">
      <c r="A47" s="145"/>
      <c r="B47" s="134" t="s">
        <v>691</v>
      </c>
      <c r="C47" s="152"/>
      <c r="D47" s="67" t="s">
        <v>692</v>
      </c>
      <c r="E47" s="60"/>
      <c r="F47" s="60"/>
      <c r="G47" s="60"/>
      <c r="H47" s="60"/>
      <c r="I47" s="60"/>
      <c r="J47" s="61"/>
    </row>
    <row r="48" spans="1:10" ht="14.25" customHeight="1">
      <c r="A48" s="145"/>
      <c r="B48" s="134"/>
      <c r="C48" s="136" t="s">
        <v>108</v>
      </c>
      <c r="D48" s="67" t="s">
        <v>693</v>
      </c>
      <c r="E48" s="60"/>
      <c r="F48" s="60"/>
      <c r="G48" s="60"/>
      <c r="H48" s="60"/>
      <c r="I48" s="60"/>
      <c r="J48" s="61"/>
    </row>
    <row r="49" spans="1:10" ht="14.25" customHeight="1">
      <c r="A49" s="145"/>
      <c r="B49" s="134" t="s">
        <v>694</v>
      </c>
      <c r="C49" s="151"/>
      <c r="D49" s="67" t="s">
        <v>695</v>
      </c>
      <c r="E49" s="60"/>
      <c r="F49" s="60"/>
      <c r="G49" s="60"/>
      <c r="H49" s="60"/>
      <c r="I49" s="60"/>
      <c r="J49" s="61"/>
    </row>
    <row r="50" spans="1:10" ht="14.25" customHeight="1">
      <c r="A50" s="145"/>
      <c r="B50" s="134"/>
      <c r="C50" s="148" t="s">
        <v>109</v>
      </c>
      <c r="D50" s="67" t="s">
        <v>696</v>
      </c>
      <c r="E50" s="60"/>
      <c r="F50" s="60"/>
      <c r="G50" s="60"/>
      <c r="H50" s="60"/>
      <c r="I50" s="60"/>
      <c r="J50" s="61"/>
    </row>
    <row r="51" spans="1:10" ht="14.25" customHeight="1">
      <c r="A51" s="145"/>
      <c r="B51" s="134"/>
      <c r="C51" s="136" t="s">
        <v>110</v>
      </c>
      <c r="D51" s="67" t="s">
        <v>697</v>
      </c>
      <c r="E51" s="60"/>
      <c r="F51" s="60"/>
      <c r="G51" s="60"/>
      <c r="H51" s="60"/>
      <c r="I51" s="60"/>
      <c r="J51" s="61"/>
    </row>
    <row r="52" spans="1:10" ht="14.25" customHeight="1">
      <c r="A52" s="62"/>
      <c r="B52" s="57"/>
      <c r="C52" s="86" t="s">
        <v>698</v>
      </c>
      <c r="D52" s="64" t="s">
        <v>699</v>
      </c>
      <c r="E52" s="60"/>
      <c r="F52" s="60"/>
      <c r="G52" s="60"/>
      <c r="H52" s="60"/>
      <c r="I52" s="60"/>
      <c r="J52" s="61"/>
    </row>
    <row r="53" spans="1:10" ht="14.25" customHeight="1">
      <c r="A53" s="118" t="s">
        <v>700</v>
      </c>
      <c r="B53" s="153"/>
      <c r="C53" s="154"/>
      <c r="D53" s="85" t="s">
        <v>701</v>
      </c>
      <c r="E53" s="60"/>
      <c r="F53" s="60"/>
      <c r="G53" s="60"/>
      <c r="H53" s="60"/>
      <c r="I53" s="60"/>
      <c r="J53" s="61"/>
    </row>
    <row r="54" spans="1:10" ht="14.25" customHeight="1">
      <c r="A54" s="68" t="s">
        <v>750</v>
      </c>
      <c r="B54" s="69"/>
      <c r="C54" s="70"/>
      <c r="D54" s="85"/>
      <c r="E54" s="60"/>
      <c r="F54" s="60"/>
      <c r="G54" s="60"/>
      <c r="H54" s="60"/>
      <c r="I54" s="60"/>
      <c r="J54" s="61"/>
    </row>
    <row r="55" spans="1:10" ht="14.25" customHeight="1">
      <c r="A55" s="145"/>
      <c r="B55" s="122" t="s">
        <v>702</v>
      </c>
      <c r="C55" s="150"/>
      <c r="D55" s="71" t="s">
        <v>570</v>
      </c>
      <c r="E55" s="60"/>
      <c r="F55" s="60"/>
      <c r="G55" s="60"/>
      <c r="H55" s="60"/>
      <c r="I55" s="60"/>
      <c r="J55" s="61"/>
    </row>
    <row r="56" spans="1:10" ht="14.25" customHeight="1">
      <c r="A56" s="145"/>
      <c r="B56" s="122"/>
      <c r="C56" s="150" t="s">
        <v>1932</v>
      </c>
      <c r="D56" s="71" t="s">
        <v>571</v>
      </c>
      <c r="E56" s="60"/>
      <c r="F56" s="60"/>
      <c r="G56" s="60"/>
      <c r="H56" s="60"/>
      <c r="I56" s="60"/>
      <c r="J56" s="61"/>
    </row>
    <row r="57" spans="1:10" ht="14.25" customHeight="1">
      <c r="A57" s="145"/>
      <c r="B57" s="134" t="s">
        <v>572</v>
      </c>
      <c r="C57" s="151"/>
      <c r="D57" s="71" t="s">
        <v>573</v>
      </c>
      <c r="E57" s="60"/>
      <c r="F57" s="60"/>
      <c r="G57" s="60"/>
      <c r="H57" s="60"/>
      <c r="I57" s="60"/>
      <c r="J57" s="61"/>
    </row>
    <row r="58" spans="1:10" ht="14.25" customHeight="1">
      <c r="A58" s="62"/>
      <c r="B58" s="134"/>
      <c r="C58" s="150" t="s">
        <v>1276</v>
      </c>
      <c r="D58" s="71" t="s">
        <v>574</v>
      </c>
      <c r="E58" s="60"/>
      <c r="F58" s="60"/>
      <c r="G58" s="60"/>
      <c r="H58" s="60"/>
      <c r="I58" s="60"/>
      <c r="J58" s="61"/>
    </row>
    <row r="59" spans="1:10" ht="14.25" customHeight="1">
      <c r="A59" s="62"/>
      <c r="B59" s="57"/>
      <c r="C59" s="87"/>
      <c r="D59" s="64"/>
      <c r="E59" s="60"/>
      <c r="F59" s="60"/>
      <c r="G59" s="60"/>
      <c r="H59" s="60"/>
      <c r="I59" s="60"/>
      <c r="J59" s="61"/>
    </row>
    <row r="60" spans="1:10" ht="14.25" customHeight="1">
      <c r="A60" s="118" t="s">
        <v>575</v>
      </c>
      <c r="B60" s="155"/>
      <c r="C60" s="156"/>
      <c r="D60" s="71" t="s">
        <v>576</v>
      </c>
      <c r="E60" s="60"/>
      <c r="F60" s="60"/>
      <c r="G60" s="60"/>
      <c r="H60" s="60"/>
      <c r="I60" s="60"/>
      <c r="J60" s="61"/>
    </row>
    <row r="61" spans="1:10" ht="14.25" customHeight="1">
      <c r="A61" s="68" t="s">
        <v>750</v>
      </c>
      <c r="B61" s="69"/>
      <c r="C61" s="70"/>
      <c r="D61" s="71"/>
      <c r="E61" s="60"/>
      <c r="F61" s="60"/>
      <c r="G61" s="60"/>
      <c r="H61" s="60"/>
      <c r="I61" s="60"/>
      <c r="J61" s="61"/>
    </row>
    <row r="62" spans="1:10" ht="28.5" customHeight="1">
      <c r="A62" s="157"/>
      <c r="B62" s="1135" t="s">
        <v>577</v>
      </c>
      <c r="C62" s="1136"/>
      <c r="D62" s="71" t="s">
        <v>578</v>
      </c>
      <c r="E62" s="60"/>
      <c r="F62" s="60"/>
      <c r="G62" s="60"/>
      <c r="H62" s="60"/>
      <c r="I62" s="60"/>
      <c r="J62" s="61"/>
    </row>
    <row r="63" spans="1:10" ht="14.25" customHeight="1">
      <c r="A63" s="157"/>
      <c r="B63" s="134"/>
      <c r="C63" s="150" t="s">
        <v>1278</v>
      </c>
      <c r="D63" s="158" t="s">
        <v>579</v>
      </c>
      <c r="E63" s="60"/>
      <c r="F63" s="60"/>
      <c r="G63" s="60"/>
      <c r="H63" s="60"/>
      <c r="I63" s="60"/>
      <c r="J63" s="61"/>
    </row>
    <row r="64" spans="1:10" ht="14.25" customHeight="1">
      <c r="A64" s="157"/>
      <c r="B64" s="134"/>
      <c r="C64" s="159" t="s">
        <v>1279</v>
      </c>
      <c r="D64" s="158" t="s">
        <v>580</v>
      </c>
      <c r="E64" s="60"/>
      <c r="F64" s="60"/>
      <c r="G64" s="60"/>
      <c r="H64" s="60"/>
      <c r="I64" s="60"/>
      <c r="J64" s="61"/>
    </row>
    <row r="65" spans="1:10" ht="14.25" customHeight="1">
      <c r="A65" s="157"/>
      <c r="B65" s="134"/>
      <c r="C65" s="150" t="s">
        <v>1280</v>
      </c>
      <c r="D65" s="158" t="s">
        <v>581</v>
      </c>
      <c r="E65" s="60"/>
      <c r="F65" s="60"/>
      <c r="G65" s="60"/>
      <c r="H65" s="60"/>
      <c r="I65" s="60"/>
      <c r="J65" s="61"/>
    </row>
    <row r="66" spans="1:10" ht="14.25" customHeight="1">
      <c r="A66" s="157"/>
      <c r="B66" s="134"/>
      <c r="C66" s="159" t="s">
        <v>1281</v>
      </c>
      <c r="D66" s="158" t="s">
        <v>582</v>
      </c>
      <c r="E66" s="60"/>
      <c r="F66" s="60"/>
      <c r="G66" s="60"/>
      <c r="H66" s="60"/>
      <c r="I66" s="60"/>
      <c r="J66" s="61"/>
    </row>
    <row r="67" spans="1:10" ht="14.25" customHeight="1">
      <c r="A67" s="157"/>
      <c r="B67" s="134"/>
      <c r="C67" s="159" t="s">
        <v>1282</v>
      </c>
      <c r="D67" s="158" t="s">
        <v>583</v>
      </c>
      <c r="E67" s="60"/>
      <c r="F67" s="60"/>
      <c r="G67" s="60"/>
      <c r="H67" s="60"/>
      <c r="I67" s="60"/>
      <c r="J67" s="61"/>
    </row>
    <row r="68" spans="1:10" ht="14.25" customHeight="1">
      <c r="A68" s="157"/>
      <c r="B68" s="134"/>
      <c r="C68" s="159" t="s">
        <v>1283</v>
      </c>
      <c r="D68" s="158" t="s">
        <v>584</v>
      </c>
      <c r="E68" s="60"/>
      <c r="F68" s="60"/>
      <c r="G68" s="60"/>
      <c r="H68" s="60"/>
      <c r="I68" s="60"/>
      <c r="J68" s="61"/>
    </row>
    <row r="69" spans="1:10" ht="14.25" customHeight="1">
      <c r="A69" s="157"/>
      <c r="B69" s="134"/>
      <c r="C69" s="159" t="s">
        <v>1284</v>
      </c>
      <c r="D69" s="158" t="s">
        <v>585</v>
      </c>
      <c r="E69" s="60"/>
      <c r="F69" s="60"/>
      <c r="G69" s="60"/>
      <c r="H69" s="60"/>
      <c r="I69" s="60"/>
      <c r="J69" s="61"/>
    </row>
    <row r="70" spans="1:10" ht="14.25" customHeight="1">
      <c r="A70" s="157"/>
      <c r="B70" s="134"/>
      <c r="C70" s="159" t="s">
        <v>424</v>
      </c>
      <c r="D70" s="158" t="s">
        <v>586</v>
      </c>
      <c r="E70" s="60"/>
      <c r="F70" s="60"/>
      <c r="G70" s="60"/>
      <c r="H70" s="60"/>
      <c r="I70" s="60"/>
      <c r="J70" s="61"/>
    </row>
    <row r="71" spans="1:10" ht="14.25" customHeight="1">
      <c r="A71" s="157"/>
      <c r="B71" s="134"/>
      <c r="C71" s="159" t="s">
        <v>1544</v>
      </c>
      <c r="D71" s="158" t="s">
        <v>587</v>
      </c>
      <c r="E71" s="60"/>
      <c r="F71" s="60"/>
      <c r="G71" s="60"/>
      <c r="H71" s="60"/>
      <c r="I71" s="60"/>
      <c r="J71" s="61"/>
    </row>
    <row r="72" spans="1:10" ht="14.25" customHeight="1">
      <c r="A72" s="157"/>
      <c r="B72" s="134"/>
      <c r="C72" s="150" t="s">
        <v>425</v>
      </c>
      <c r="D72" s="158" t="s">
        <v>588</v>
      </c>
      <c r="E72" s="60"/>
      <c r="F72" s="60"/>
      <c r="G72" s="60"/>
      <c r="H72" s="60"/>
      <c r="I72" s="60"/>
      <c r="J72" s="61"/>
    </row>
    <row r="73" spans="1:10" ht="14.25" customHeight="1">
      <c r="A73" s="157"/>
      <c r="B73" s="134" t="s">
        <v>589</v>
      </c>
      <c r="C73" s="131"/>
      <c r="D73" s="71" t="s">
        <v>590</v>
      </c>
      <c r="E73" s="60"/>
      <c r="F73" s="60"/>
      <c r="G73" s="60"/>
      <c r="H73" s="60"/>
      <c r="I73" s="60"/>
      <c r="J73" s="61"/>
    </row>
    <row r="74" spans="1:10" ht="14.25" customHeight="1">
      <c r="A74" s="157"/>
      <c r="B74" s="134"/>
      <c r="C74" s="150" t="s">
        <v>435</v>
      </c>
      <c r="D74" s="158" t="s">
        <v>591</v>
      </c>
      <c r="E74" s="60"/>
      <c r="F74" s="60"/>
      <c r="G74" s="60"/>
      <c r="H74" s="60"/>
      <c r="I74" s="60"/>
      <c r="J74" s="61"/>
    </row>
    <row r="75" spans="1:10" ht="14.25" customHeight="1">
      <c r="A75" s="157"/>
      <c r="B75" s="134"/>
      <c r="C75" s="150" t="s">
        <v>436</v>
      </c>
      <c r="D75" s="158" t="s">
        <v>592</v>
      </c>
      <c r="E75" s="60"/>
      <c r="F75" s="60"/>
      <c r="G75" s="60"/>
      <c r="H75" s="60"/>
      <c r="I75" s="60"/>
      <c r="J75" s="61"/>
    </row>
    <row r="76" spans="1:10" ht="14.25" customHeight="1">
      <c r="A76" s="157"/>
      <c r="B76" s="134"/>
      <c r="C76" s="159" t="s">
        <v>437</v>
      </c>
      <c r="D76" s="158" t="s">
        <v>593</v>
      </c>
      <c r="E76" s="60"/>
      <c r="F76" s="60"/>
      <c r="G76" s="60"/>
      <c r="H76" s="60"/>
      <c r="I76" s="60"/>
      <c r="J76" s="61"/>
    </row>
    <row r="77" spans="1:10" ht="14.25" customHeight="1">
      <c r="A77" s="157"/>
      <c r="B77" s="134" t="s">
        <v>1057</v>
      </c>
      <c r="C77" s="156"/>
      <c r="D77" s="71" t="s">
        <v>594</v>
      </c>
      <c r="E77" s="60"/>
      <c r="F77" s="60"/>
      <c r="G77" s="60"/>
      <c r="H77" s="60"/>
      <c r="I77" s="60"/>
      <c r="J77" s="61"/>
    </row>
    <row r="78" spans="1:10" ht="14.25" customHeight="1">
      <c r="A78" s="157"/>
      <c r="B78" s="134" t="s">
        <v>271</v>
      </c>
      <c r="C78" s="156"/>
      <c r="D78" s="71" t="s">
        <v>595</v>
      </c>
      <c r="E78" s="60"/>
      <c r="F78" s="60"/>
      <c r="G78" s="60"/>
      <c r="H78" s="60"/>
      <c r="I78" s="60"/>
      <c r="J78" s="61"/>
    </row>
    <row r="79" spans="1:10" ht="14.25" customHeight="1">
      <c r="A79" s="62"/>
      <c r="B79" s="57"/>
      <c r="C79" s="87"/>
      <c r="D79" s="64"/>
      <c r="E79" s="60"/>
      <c r="F79" s="60"/>
      <c r="G79" s="60"/>
      <c r="H79" s="60"/>
      <c r="I79" s="60"/>
      <c r="J79" s="61"/>
    </row>
    <row r="80" spans="1:10" ht="28.5" customHeight="1">
      <c r="A80" s="1141" t="s">
        <v>596</v>
      </c>
      <c r="B80" s="1142"/>
      <c r="C80" s="1143"/>
      <c r="D80" s="85" t="s">
        <v>597</v>
      </c>
      <c r="E80" s="60"/>
      <c r="F80" s="60"/>
      <c r="G80" s="60"/>
      <c r="H80" s="60"/>
      <c r="I80" s="60"/>
      <c r="J80" s="61"/>
    </row>
    <row r="81" spans="1:10" ht="14.25" customHeight="1">
      <c r="A81" s="68" t="s">
        <v>750</v>
      </c>
      <c r="B81" s="69"/>
      <c r="C81" s="70"/>
      <c r="D81" s="85"/>
      <c r="E81" s="60"/>
      <c r="F81" s="60"/>
      <c r="G81" s="60"/>
      <c r="H81" s="60"/>
      <c r="I81" s="60"/>
      <c r="J81" s="61"/>
    </row>
    <row r="82" spans="1:10" ht="14.25" customHeight="1">
      <c r="A82" s="62"/>
      <c r="B82" s="38" t="s">
        <v>598</v>
      </c>
      <c r="C82" s="87"/>
      <c r="D82" s="64" t="s">
        <v>599</v>
      </c>
      <c r="E82" s="60"/>
      <c r="F82" s="60"/>
      <c r="G82" s="60"/>
      <c r="H82" s="60"/>
      <c r="I82" s="60"/>
      <c r="J82" s="61"/>
    </row>
    <row r="83" spans="1:10" ht="14.25" customHeight="1">
      <c r="A83" s="62"/>
      <c r="B83" s="38" t="s">
        <v>1679</v>
      </c>
      <c r="C83" s="87"/>
      <c r="D83" s="85" t="s">
        <v>600</v>
      </c>
      <c r="E83" s="60"/>
      <c r="F83" s="60"/>
      <c r="G83" s="60"/>
      <c r="H83" s="60"/>
      <c r="I83" s="60"/>
      <c r="J83" s="61"/>
    </row>
    <row r="84" spans="1:10" ht="14.25" customHeight="1">
      <c r="A84" s="62"/>
      <c r="B84" s="38" t="s">
        <v>601</v>
      </c>
      <c r="C84" s="87"/>
      <c r="D84" s="85" t="s">
        <v>602</v>
      </c>
      <c r="E84" s="60"/>
      <c r="F84" s="60"/>
      <c r="G84" s="60"/>
      <c r="H84" s="60"/>
      <c r="I84" s="60"/>
      <c r="J84" s="61"/>
    </row>
    <row r="85" spans="1:10" ht="14.25" customHeight="1">
      <c r="A85" s="62"/>
      <c r="B85" s="38"/>
      <c r="C85" s="86" t="s">
        <v>603</v>
      </c>
      <c r="D85" s="85" t="s">
        <v>604</v>
      </c>
      <c r="E85" s="60"/>
      <c r="F85" s="60"/>
      <c r="G85" s="60"/>
      <c r="H85" s="60"/>
      <c r="I85" s="60"/>
      <c r="J85" s="61"/>
    </row>
    <row r="86" spans="1:10" ht="14.25" customHeight="1">
      <c r="A86" s="62"/>
      <c r="B86" s="38" t="s">
        <v>1680</v>
      </c>
      <c r="C86" s="87"/>
      <c r="D86" s="85" t="s">
        <v>605</v>
      </c>
      <c r="E86" s="60"/>
      <c r="F86" s="60"/>
      <c r="G86" s="60"/>
      <c r="H86" s="60"/>
      <c r="I86" s="60"/>
      <c r="J86" s="61"/>
    </row>
    <row r="87" spans="1:10" ht="14.25" customHeight="1">
      <c r="A87" s="62"/>
      <c r="B87" s="38" t="s">
        <v>606</v>
      </c>
      <c r="C87" s="87"/>
      <c r="D87" s="85" t="s">
        <v>607</v>
      </c>
      <c r="E87" s="60"/>
      <c r="F87" s="60"/>
      <c r="G87" s="60"/>
      <c r="H87" s="60"/>
      <c r="I87" s="60"/>
      <c r="J87" s="61"/>
    </row>
    <row r="88" spans="1:10" ht="14.25" customHeight="1">
      <c r="A88" s="62"/>
      <c r="B88" s="38"/>
      <c r="C88" s="86" t="s">
        <v>443</v>
      </c>
      <c r="D88" s="85" t="s">
        <v>608</v>
      </c>
      <c r="E88" s="60"/>
      <c r="F88" s="60"/>
      <c r="G88" s="60"/>
      <c r="H88" s="60"/>
      <c r="I88" s="60"/>
      <c r="J88" s="61"/>
    </row>
    <row r="89" spans="1:10" ht="14.25" customHeight="1">
      <c r="A89" s="62"/>
      <c r="B89" s="38" t="s">
        <v>609</v>
      </c>
      <c r="C89" s="87"/>
      <c r="D89" s="85" t="s">
        <v>610</v>
      </c>
      <c r="E89" s="60"/>
      <c r="F89" s="60"/>
      <c r="G89" s="60"/>
      <c r="H89" s="60"/>
      <c r="I89" s="60"/>
      <c r="J89" s="61"/>
    </row>
    <row r="90" spans="1:10" ht="14.25" customHeight="1">
      <c r="A90" s="62"/>
      <c r="B90" s="38"/>
      <c r="C90" s="87"/>
      <c r="D90" s="85"/>
      <c r="E90" s="60"/>
      <c r="F90" s="60"/>
      <c r="G90" s="60"/>
      <c r="H90" s="60"/>
      <c r="I90" s="60"/>
      <c r="J90" s="61"/>
    </row>
    <row r="91" spans="1:10" ht="31.5" customHeight="1">
      <c r="A91" s="1127" t="s">
        <v>611</v>
      </c>
      <c r="B91" s="1128"/>
      <c r="C91" s="1129"/>
      <c r="D91" s="66" t="s">
        <v>612</v>
      </c>
      <c r="E91" s="60"/>
      <c r="F91" s="60"/>
      <c r="G91" s="60"/>
      <c r="H91" s="60"/>
      <c r="I91" s="60"/>
      <c r="J91" s="61"/>
    </row>
    <row r="92" spans="1:10" ht="33" customHeight="1">
      <c r="A92" s="1127" t="s">
        <v>613</v>
      </c>
      <c r="B92" s="1128"/>
      <c r="C92" s="1129"/>
      <c r="D92" s="71" t="s">
        <v>614</v>
      </c>
      <c r="E92" s="60"/>
      <c r="F92" s="60"/>
      <c r="G92" s="60"/>
      <c r="H92" s="60"/>
      <c r="I92" s="60"/>
      <c r="J92" s="61"/>
    </row>
    <row r="93" spans="1:10" ht="14.25" customHeight="1">
      <c r="A93" s="68" t="s">
        <v>750</v>
      </c>
      <c r="B93" s="69"/>
      <c r="C93" s="70"/>
      <c r="D93" s="71"/>
      <c r="E93" s="60"/>
      <c r="F93" s="60"/>
      <c r="G93" s="60"/>
      <c r="H93" s="60"/>
      <c r="I93" s="60"/>
      <c r="J93" s="61"/>
    </row>
    <row r="94" spans="1:10" ht="14.25" customHeight="1">
      <c r="A94" s="157"/>
      <c r="B94" s="134" t="s">
        <v>615</v>
      </c>
      <c r="C94" s="156"/>
      <c r="D94" s="71" t="s">
        <v>616</v>
      </c>
      <c r="E94" s="60"/>
      <c r="F94" s="60"/>
      <c r="G94" s="60"/>
      <c r="H94" s="60"/>
      <c r="I94" s="60"/>
      <c r="J94" s="61"/>
    </row>
    <row r="95" spans="1:10" ht="14.25" customHeight="1">
      <c r="A95" s="157"/>
      <c r="B95" s="134"/>
      <c r="C95" s="150" t="s">
        <v>447</v>
      </c>
      <c r="D95" s="71" t="s">
        <v>617</v>
      </c>
      <c r="E95" s="60"/>
      <c r="F95" s="60"/>
      <c r="G95" s="60"/>
      <c r="H95" s="60"/>
      <c r="I95" s="60"/>
      <c r="J95" s="61"/>
    </row>
    <row r="96" spans="1:10" ht="14.25" customHeight="1">
      <c r="A96" s="157"/>
      <c r="B96" s="134"/>
      <c r="C96" s="150" t="s">
        <v>448</v>
      </c>
      <c r="D96" s="71" t="s">
        <v>618</v>
      </c>
      <c r="E96" s="60"/>
      <c r="F96" s="60"/>
      <c r="G96" s="60"/>
      <c r="H96" s="60"/>
      <c r="I96" s="60"/>
      <c r="J96" s="61"/>
    </row>
    <row r="97" spans="1:10" s="90" customFormat="1" ht="14.25" customHeight="1">
      <c r="A97" s="160"/>
      <c r="B97" s="161" t="s">
        <v>619</v>
      </c>
      <c r="C97" s="162"/>
      <c r="D97" s="88" t="s">
        <v>620</v>
      </c>
      <c r="E97" s="26"/>
      <c r="F97" s="26"/>
      <c r="G97" s="26"/>
      <c r="H97" s="26"/>
      <c r="I97" s="26"/>
      <c r="J97" s="89"/>
    </row>
    <row r="98" spans="1:10" ht="14.25" customHeight="1">
      <c r="A98" s="157"/>
      <c r="B98" s="122" t="s">
        <v>621</v>
      </c>
      <c r="C98" s="131"/>
      <c r="D98" s="71" t="s">
        <v>622</v>
      </c>
      <c r="E98" s="60"/>
      <c r="F98" s="60"/>
      <c r="G98" s="60"/>
      <c r="H98" s="60"/>
      <c r="I98" s="60"/>
      <c r="J98" s="61"/>
    </row>
    <row r="99" spans="1:10" ht="14.25" customHeight="1">
      <c r="A99" s="157"/>
      <c r="B99" s="122"/>
      <c r="C99" s="136" t="s">
        <v>449</v>
      </c>
      <c r="D99" s="71" t="s">
        <v>623</v>
      </c>
      <c r="E99" s="60"/>
      <c r="F99" s="60"/>
      <c r="G99" s="60"/>
      <c r="H99" s="60"/>
      <c r="I99" s="60"/>
      <c r="J99" s="61"/>
    </row>
    <row r="100" spans="1:10" ht="14.25" customHeight="1">
      <c r="A100" s="157"/>
      <c r="B100" s="122"/>
      <c r="C100" s="136" t="s">
        <v>450</v>
      </c>
      <c r="D100" s="71" t="s">
        <v>1792</v>
      </c>
      <c r="E100" s="60"/>
      <c r="F100" s="60"/>
      <c r="G100" s="60"/>
      <c r="H100" s="60"/>
      <c r="I100" s="60"/>
      <c r="J100" s="61"/>
    </row>
    <row r="101" spans="1:10" ht="14.25" customHeight="1">
      <c r="A101" s="157"/>
      <c r="B101" s="134" t="s">
        <v>1688</v>
      </c>
      <c r="C101" s="151"/>
      <c r="D101" s="71" t="s">
        <v>1793</v>
      </c>
      <c r="E101" s="60"/>
      <c r="F101" s="60"/>
      <c r="G101" s="60"/>
      <c r="H101" s="60"/>
      <c r="I101" s="60"/>
      <c r="J101" s="61"/>
    </row>
    <row r="102" spans="1:10" ht="14.25" customHeight="1">
      <c r="A102" s="157"/>
      <c r="B102" s="134" t="s">
        <v>1352</v>
      </c>
      <c r="C102" s="151"/>
      <c r="D102" s="71" t="s">
        <v>1794</v>
      </c>
      <c r="E102" s="60"/>
      <c r="F102" s="60"/>
      <c r="G102" s="60"/>
      <c r="H102" s="60"/>
      <c r="I102" s="60"/>
      <c r="J102" s="61"/>
    </row>
    <row r="103" spans="1:10" ht="14.25" customHeight="1">
      <c r="A103" s="157"/>
      <c r="B103" s="134" t="s">
        <v>274</v>
      </c>
      <c r="C103" s="156"/>
      <c r="D103" s="71" t="s">
        <v>1795</v>
      </c>
      <c r="E103" s="60"/>
      <c r="F103" s="60"/>
      <c r="G103" s="60"/>
      <c r="H103" s="60"/>
      <c r="I103" s="60"/>
      <c r="J103" s="61"/>
    </row>
    <row r="104" spans="1:10" ht="14.25" customHeight="1">
      <c r="A104" s="91"/>
      <c r="B104" s="92"/>
      <c r="C104" s="39"/>
      <c r="D104" s="71"/>
      <c r="E104" s="60"/>
      <c r="F104" s="60"/>
      <c r="G104" s="60"/>
      <c r="H104" s="60"/>
      <c r="I104" s="60"/>
      <c r="J104" s="61"/>
    </row>
    <row r="105" spans="1:10" ht="14.25" customHeight="1">
      <c r="A105" s="118" t="s">
        <v>1796</v>
      </c>
      <c r="B105" s="163"/>
      <c r="C105" s="164"/>
      <c r="D105" s="71" t="s">
        <v>1797</v>
      </c>
      <c r="E105" s="60"/>
      <c r="F105" s="60"/>
      <c r="G105" s="60"/>
      <c r="H105" s="60"/>
      <c r="I105" s="60"/>
      <c r="J105" s="61"/>
    </row>
    <row r="106" spans="1:10" ht="14.25" customHeight="1">
      <c r="A106" s="68" t="s">
        <v>750</v>
      </c>
      <c r="B106" s="69"/>
      <c r="C106" s="70"/>
      <c r="D106" s="71"/>
      <c r="E106" s="60"/>
      <c r="F106" s="60"/>
      <c r="G106" s="60"/>
      <c r="H106" s="60"/>
      <c r="I106" s="60"/>
      <c r="J106" s="61"/>
    </row>
    <row r="107" spans="1:10" ht="14.25" customHeight="1">
      <c r="A107" s="157"/>
      <c r="B107" s="134" t="s">
        <v>1798</v>
      </c>
      <c r="C107" s="151"/>
      <c r="D107" s="71" t="s">
        <v>1799</v>
      </c>
      <c r="E107" s="60"/>
      <c r="F107" s="60"/>
      <c r="G107" s="60"/>
      <c r="H107" s="60"/>
      <c r="I107" s="60"/>
      <c r="J107" s="61"/>
    </row>
    <row r="108" spans="1:10" ht="14.25" customHeight="1">
      <c r="A108" s="157"/>
      <c r="B108" s="134"/>
      <c r="C108" s="136" t="s">
        <v>451</v>
      </c>
      <c r="D108" s="71" t="s">
        <v>1800</v>
      </c>
      <c r="E108" s="60"/>
      <c r="F108" s="60"/>
      <c r="G108" s="60"/>
      <c r="H108" s="60"/>
      <c r="I108" s="60"/>
      <c r="J108" s="61"/>
    </row>
    <row r="109" spans="1:10" ht="14.25" customHeight="1">
      <c r="A109" s="157"/>
      <c r="B109" s="134"/>
      <c r="C109" s="136" t="s">
        <v>452</v>
      </c>
      <c r="D109" s="71" t="s">
        <v>1801</v>
      </c>
      <c r="E109" s="60"/>
      <c r="F109" s="60"/>
      <c r="G109" s="60"/>
      <c r="H109" s="60"/>
      <c r="I109" s="60"/>
      <c r="J109" s="61"/>
    </row>
    <row r="110" spans="1:10" ht="14.25" customHeight="1">
      <c r="A110" s="157"/>
      <c r="B110" s="134" t="s">
        <v>302</v>
      </c>
      <c r="C110" s="151"/>
      <c r="D110" s="71" t="s">
        <v>1802</v>
      </c>
      <c r="E110" s="60"/>
      <c r="F110" s="60"/>
      <c r="G110" s="60"/>
      <c r="H110" s="60"/>
      <c r="I110" s="60"/>
      <c r="J110" s="61"/>
    </row>
    <row r="111" spans="1:10" ht="14.25" customHeight="1">
      <c r="A111" s="157"/>
      <c r="B111" s="134"/>
      <c r="C111" s="151"/>
      <c r="D111" s="71"/>
      <c r="E111" s="60"/>
      <c r="F111" s="60"/>
      <c r="G111" s="60"/>
      <c r="H111" s="60"/>
      <c r="I111" s="60"/>
      <c r="J111" s="61"/>
    </row>
    <row r="112" spans="1:10" ht="14.25" customHeight="1">
      <c r="A112" s="1141" t="s">
        <v>1803</v>
      </c>
      <c r="B112" s="1142"/>
      <c r="C112" s="1143"/>
      <c r="D112" s="66" t="s">
        <v>1804</v>
      </c>
      <c r="E112" s="60"/>
      <c r="F112" s="60"/>
      <c r="G112" s="60"/>
      <c r="H112" s="60"/>
      <c r="I112" s="60"/>
      <c r="J112" s="61"/>
    </row>
    <row r="113" spans="1:10" ht="14.25" customHeight="1">
      <c r="A113" s="118" t="s">
        <v>1805</v>
      </c>
      <c r="B113" s="165"/>
      <c r="C113" s="131"/>
      <c r="D113" s="71" t="s">
        <v>1806</v>
      </c>
      <c r="E113" s="60"/>
      <c r="F113" s="60"/>
      <c r="G113" s="60"/>
      <c r="H113" s="60"/>
      <c r="I113" s="60"/>
      <c r="J113" s="61"/>
    </row>
    <row r="114" spans="1:10" ht="14.25" customHeight="1">
      <c r="A114" s="68" t="s">
        <v>750</v>
      </c>
      <c r="B114" s="69"/>
      <c r="C114" s="70"/>
      <c r="D114" s="71"/>
      <c r="E114" s="60"/>
      <c r="F114" s="60"/>
      <c r="G114" s="60"/>
      <c r="H114" s="60"/>
      <c r="I114" s="60"/>
      <c r="J114" s="61"/>
    </row>
    <row r="115" spans="1:10" ht="14.25" customHeight="1">
      <c r="A115" s="157"/>
      <c r="B115" s="134" t="s">
        <v>1807</v>
      </c>
      <c r="C115" s="131"/>
      <c r="D115" s="71" t="s">
        <v>1808</v>
      </c>
      <c r="E115" s="60"/>
      <c r="F115" s="60"/>
      <c r="G115" s="60"/>
      <c r="H115" s="60"/>
      <c r="I115" s="60"/>
      <c r="J115" s="61"/>
    </row>
    <row r="116" spans="1:10" ht="14.25" customHeight="1">
      <c r="A116" s="157"/>
      <c r="B116" s="165"/>
      <c r="C116" s="136" t="s">
        <v>1336</v>
      </c>
      <c r="D116" s="71" t="s">
        <v>1809</v>
      </c>
      <c r="E116" s="60"/>
      <c r="F116" s="60"/>
      <c r="G116" s="60"/>
      <c r="H116" s="60"/>
      <c r="I116" s="60"/>
      <c r="J116" s="61"/>
    </row>
    <row r="117" spans="1:10" ht="14.25" customHeight="1">
      <c r="A117" s="157"/>
      <c r="B117" s="165"/>
      <c r="C117" s="136" t="s">
        <v>1337</v>
      </c>
      <c r="D117" s="71" t="s">
        <v>1810</v>
      </c>
      <c r="E117" s="60"/>
      <c r="F117" s="60"/>
      <c r="G117" s="60"/>
      <c r="H117" s="60"/>
      <c r="I117" s="60"/>
      <c r="J117" s="61"/>
    </row>
    <row r="118" spans="1:10" ht="14.25" customHeight="1">
      <c r="A118" s="93"/>
      <c r="B118" s="94"/>
      <c r="C118" s="95"/>
      <c r="D118" s="71"/>
      <c r="E118" s="60"/>
      <c r="F118" s="60"/>
      <c r="G118" s="60"/>
      <c r="H118" s="60"/>
      <c r="I118" s="60"/>
      <c r="J118" s="61"/>
    </row>
    <row r="119" spans="1:10" ht="14.25" customHeight="1">
      <c r="A119" s="118" t="s">
        <v>1811</v>
      </c>
      <c r="B119" s="165"/>
      <c r="C119" s="156"/>
      <c r="D119" s="71" t="s">
        <v>1812</v>
      </c>
      <c r="E119" s="60"/>
      <c r="F119" s="60"/>
      <c r="G119" s="60"/>
      <c r="H119" s="60"/>
      <c r="I119" s="60"/>
      <c r="J119" s="61"/>
    </row>
    <row r="120" spans="1:10" ht="14.25" customHeight="1">
      <c r="A120" s="68" t="s">
        <v>750</v>
      </c>
      <c r="B120" s="69"/>
      <c r="C120" s="70"/>
      <c r="D120" s="71"/>
      <c r="E120" s="60"/>
      <c r="F120" s="60"/>
      <c r="G120" s="60"/>
      <c r="H120" s="60"/>
      <c r="I120" s="60"/>
      <c r="J120" s="61"/>
    </row>
    <row r="121" spans="1:10" ht="14.25" customHeight="1">
      <c r="A121" s="166"/>
      <c r="B121" s="134" t="s">
        <v>275</v>
      </c>
      <c r="C121" s="150"/>
      <c r="D121" s="71" t="s">
        <v>1813</v>
      </c>
      <c r="E121" s="60"/>
      <c r="F121" s="60"/>
      <c r="G121" s="60"/>
      <c r="H121" s="60"/>
      <c r="I121" s="60"/>
      <c r="J121" s="61"/>
    </row>
    <row r="122" spans="1:10" ht="14.25" customHeight="1">
      <c r="A122" s="118"/>
      <c r="B122" s="122" t="s">
        <v>277</v>
      </c>
      <c r="C122" s="150"/>
      <c r="D122" s="71" t="s">
        <v>1814</v>
      </c>
      <c r="E122" s="60"/>
      <c r="F122" s="60"/>
      <c r="G122" s="60"/>
      <c r="H122" s="60"/>
      <c r="I122" s="60"/>
      <c r="J122" s="61"/>
    </row>
    <row r="123" spans="1:10" ht="14.25" customHeight="1">
      <c r="A123" s="68"/>
      <c r="B123" s="69"/>
      <c r="C123" s="70"/>
      <c r="D123" s="71"/>
      <c r="E123" s="60"/>
      <c r="F123" s="60"/>
      <c r="G123" s="60"/>
      <c r="H123" s="60"/>
      <c r="I123" s="60"/>
      <c r="J123" s="61"/>
    </row>
    <row r="124" spans="1:10" ht="14.25" customHeight="1">
      <c r="A124" s="118" t="s">
        <v>1815</v>
      </c>
      <c r="B124" s="156"/>
      <c r="C124" s="156"/>
      <c r="D124" s="71" t="s">
        <v>1816</v>
      </c>
      <c r="E124" s="60"/>
      <c r="F124" s="60"/>
      <c r="G124" s="60"/>
      <c r="H124" s="60"/>
      <c r="I124" s="60"/>
      <c r="J124" s="61"/>
    </row>
    <row r="125" spans="1:10" ht="14.25" customHeight="1">
      <c r="A125" s="68" t="s">
        <v>750</v>
      </c>
      <c r="B125" s="69"/>
      <c r="C125" s="70"/>
      <c r="D125" s="71"/>
      <c r="E125" s="60"/>
      <c r="F125" s="60"/>
      <c r="G125" s="60"/>
      <c r="H125" s="60"/>
      <c r="I125" s="60"/>
      <c r="J125" s="61"/>
    </row>
    <row r="126" spans="1:10" ht="14.25" customHeight="1">
      <c r="A126" s="157"/>
      <c r="B126" s="122" t="s">
        <v>1817</v>
      </c>
      <c r="C126" s="164"/>
      <c r="D126" s="71" t="s">
        <v>1818</v>
      </c>
      <c r="E126" s="60"/>
      <c r="F126" s="60"/>
      <c r="G126" s="60"/>
      <c r="H126" s="60"/>
      <c r="I126" s="60"/>
      <c r="J126" s="61"/>
    </row>
    <row r="127" spans="1:10" ht="14.25" customHeight="1">
      <c r="A127" s="157"/>
      <c r="B127" s="122"/>
      <c r="C127" s="167" t="s">
        <v>1819</v>
      </c>
      <c r="D127" s="168" t="s">
        <v>1820</v>
      </c>
      <c r="E127" s="60"/>
      <c r="F127" s="60"/>
      <c r="G127" s="60"/>
      <c r="H127" s="60"/>
      <c r="I127" s="60"/>
      <c r="J127" s="61"/>
    </row>
    <row r="128" spans="1:10" ht="14.25" customHeight="1">
      <c r="A128" s="157"/>
      <c r="B128" s="122"/>
      <c r="C128" s="167" t="s">
        <v>1821</v>
      </c>
      <c r="D128" s="168" t="s">
        <v>1822</v>
      </c>
      <c r="E128" s="60"/>
      <c r="F128" s="60"/>
      <c r="G128" s="60"/>
      <c r="H128" s="60"/>
      <c r="I128" s="60"/>
      <c r="J128" s="61"/>
    </row>
    <row r="129" spans="1:10" ht="14.25" customHeight="1">
      <c r="A129" s="91"/>
      <c r="B129" s="92"/>
      <c r="C129" s="39"/>
      <c r="D129" s="71"/>
      <c r="E129" s="60"/>
      <c r="F129" s="60"/>
      <c r="G129" s="60"/>
      <c r="H129" s="60"/>
      <c r="I129" s="60"/>
      <c r="J129" s="61"/>
    </row>
    <row r="130" spans="1:10" ht="14.25" customHeight="1">
      <c r="A130" s="118" t="s">
        <v>1823</v>
      </c>
      <c r="B130" s="163"/>
      <c r="C130" s="164"/>
      <c r="D130" s="71" t="s">
        <v>1824</v>
      </c>
      <c r="E130" s="60"/>
      <c r="F130" s="60"/>
      <c r="G130" s="60"/>
      <c r="H130" s="60"/>
      <c r="I130" s="60"/>
      <c r="J130" s="61"/>
    </row>
    <row r="131" spans="1:10" ht="14.25" customHeight="1">
      <c r="A131" s="68" t="s">
        <v>750</v>
      </c>
      <c r="B131" s="69"/>
      <c r="C131" s="70"/>
      <c r="D131" s="71"/>
      <c r="E131" s="60"/>
      <c r="F131" s="60"/>
      <c r="G131" s="60"/>
      <c r="H131" s="60"/>
      <c r="I131" s="60"/>
      <c r="J131" s="61"/>
    </row>
    <row r="132" spans="1:10" ht="14.25" customHeight="1">
      <c r="A132" s="157"/>
      <c r="B132" s="134" t="s">
        <v>1825</v>
      </c>
      <c r="C132" s="156"/>
      <c r="D132" s="71" t="s">
        <v>1826</v>
      </c>
      <c r="E132" s="60"/>
      <c r="F132" s="60"/>
      <c r="G132" s="60"/>
      <c r="H132" s="60"/>
      <c r="I132" s="60"/>
      <c r="J132" s="61"/>
    </row>
    <row r="133" spans="1:10" ht="14.25" customHeight="1">
      <c r="A133" s="157"/>
      <c r="B133" s="134"/>
      <c r="C133" s="150" t="s">
        <v>1344</v>
      </c>
      <c r="D133" s="168" t="s">
        <v>1827</v>
      </c>
      <c r="E133" s="60"/>
      <c r="F133" s="60"/>
      <c r="G133" s="60"/>
      <c r="H133" s="60"/>
      <c r="I133" s="60"/>
      <c r="J133" s="61"/>
    </row>
    <row r="134" spans="1:10" ht="14.25" customHeight="1">
      <c r="A134" s="157"/>
      <c r="B134" s="134"/>
      <c r="C134" s="150" t="s">
        <v>1345</v>
      </c>
      <c r="D134" s="168" t="s">
        <v>1828</v>
      </c>
      <c r="E134" s="60"/>
      <c r="F134" s="60"/>
      <c r="G134" s="60"/>
      <c r="H134" s="60"/>
      <c r="I134" s="60"/>
      <c r="J134" s="61"/>
    </row>
    <row r="135" spans="1:10" ht="14.25" customHeight="1">
      <c r="A135" s="157"/>
      <c r="B135" s="134"/>
      <c r="C135" s="136" t="s">
        <v>1346</v>
      </c>
      <c r="D135" s="168" t="s">
        <v>1829</v>
      </c>
      <c r="E135" s="60"/>
      <c r="F135" s="60"/>
      <c r="G135" s="60"/>
      <c r="H135" s="60"/>
      <c r="I135" s="60"/>
      <c r="J135" s="61"/>
    </row>
    <row r="136" spans="1:10" ht="14.25" customHeight="1">
      <c r="A136" s="157"/>
      <c r="B136" s="134" t="s">
        <v>1830</v>
      </c>
      <c r="C136" s="151"/>
      <c r="D136" s="71" t="s">
        <v>1831</v>
      </c>
      <c r="E136" s="60"/>
      <c r="F136" s="60"/>
      <c r="G136" s="60"/>
      <c r="H136" s="60"/>
      <c r="I136" s="60"/>
      <c r="J136" s="61"/>
    </row>
    <row r="137" spans="1:10" ht="14.25" customHeight="1">
      <c r="A137" s="157"/>
      <c r="B137" s="134"/>
      <c r="C137" s="136" t="s">
        <v>377</v>
      </c>
      <c r="D137" s="71" t="s">
        <v>1832</v>
      </c>
      <c r="E137" s="60"/>
      <c r="F137" s="60"/>
      <c r="G137" s="60"/>
      <c r="H137" s="60"/>
      <c r="I137" s="60"/>
      <c r="J137" s="61"/>
    </row>
    <row r="138" spans="1:10" ht="14.25" customHeight="1">
      <c r="A138" s="169"/>
      <c r="B138" s="134" t="s">
        <v>1326</v>
      </c>
      <c r="C138" s="39"/>
      <c r="D138" s="71" t="s">
        <v>1833</v>
      </c>
      <c r="E138" s="60"/>
      <c r="F138" s="60"/>
      <c r="G138" s="60"/>
      <c r="H138" s="60"/>
      <c r="I138" s="60"/>
      <c r="J138" s="61"/>
    </row>
    <row r="139" spans="1:10" ht="14.25" customHeight="1">
      <c r="A139" s="91"/>
      <c r="B139" s="92"/>
      <c r="C139" s="39"/>
      <c r="D139" s="71"/>
      <c r="E139" s="60"/>
      <c r="F139" s="60"/>
      <c r="G139" s="60"/>
      <c r="H139" s="60"/>
      <c r="I139" s="60"/>
      <c r="J139" s="61"/>
    </row>
    <row r="140" spans="1:10" ht="14.25" customHeight="1">
      <c r="A140" s="118" t="s">
        <v>1834</v>
      </c>
      <c r="B140" s="163"/>
      <c r="C140" s="131"/>
      <c r="D140" s="71" t="s">
        <v>1835</v>
      </c>
      <c r="E140" s="60"/>
      <c r="F140" s="60"/>
      <c r="G140" s="60"/>
      <c r="H140" s="60"/>
      <c r="I140" s="60"/>
      <c r="J140" s="61"/>
    </row>
    <row r="141" spans="1:10" ht="14.25" customHeight="1">
      <c r="A141" s="68" t="s">
        <v>750</v>
      </c>
      <c r="B141" s="69"/>
      <c r="C141" s="70"/>
      <c r="D141" s="71"/>
      <c r="E141" s="60"/>
      <c r="F141" s="60"/>
      <c r="G141" s="60"/>
      <c r="H141" s="60"/>
      <c r="I141" s="60"/>
      <c r="J141" s="61"/>
    </row>
    <row r="142" spans="1:10" ht="14.25" customHeight="1">
      <c r="A142" s="68"/>
      <c r="B142" s="134" t="s">
        <v>1836</v>
      </c>
      <c r="C142" s="70"/>
      <c r="D142" s="71" t="s">
        <v>1837</v>
      </c>
      <c r="E142" s="60"/>
      <c r="F142" s="60"/>
      <c r="G142" s="60"/>
      <c r="H142" s="60"/>
      <c r="I142" s="60"/>
      <c r="J142" s="61"/>
    </row>
    <row r="143" spans="1:10" ht="14.25" customHeight="1">
      <c r="A143" s="170"/>
      <c r="B143" s="134" t="s">
        <v>1791</v>
      </c>
      <c r="C143" s="150"/>
      <c r="D143" s="71" t="s">
        <v>1838</v>
      </c>
      <c r="E143" s="60"/>
      <c r="F143" s="60"/>
      <c r="G143" s="60"/>
      <c r="H143" s="60"/>
      <c r="I143" s="60"/>
      <c r="J143" s="61"/>
    </row>
    <row r="144" spans="1:10" ht="14.25" customHeight="1">
      <c r="A144" s="118"/>
      <c r="B144" s="134" t="s">
        <v>1929</v>
      </c>
      <c r="C144" s="150"/>
      <c r="D144" s="71" t="s">
        <v>1839</v>
      </c>
      <c r="E144" s="60"/>
      <c r="F144" s="60"/>
      <c r="G144" s="60"/>
      <c r="H144" s="60"/>
      <c r="I144" s="60"/>
      <c r="J144" s="61"/>
    </row>
    <row r="145" spans="1:10" ht="14.25" customHeight="1">
      <c r="A145" s="91"/>
      <c r="B145" s="92"/>
      <c r="C145" s="39"/>
      <c r="D145" s="71"/>
      <c r="E145" s="60"/>
      <c r="F145" s="60"/>
      <c r="G145" s="60"/>
      <c r="H145" s="60"/>
      <c r="I145" s="60"/>
      <c r="J145" s="61"/>
    </row>
    <row r="146" spans="1:10" ht="14.25" customHeight="1">
      <c r="A146" s="40" t="s">
        <v>1840</v>
      </c>
      <c r="B146" s="41"/>
      <c r="C146" s="42"/>
      <c r="D146" s="71" t="s">
        <v>1841</v>
      </c>
      <c r="E146" s="60"/>
      <c r="F146" s="60"/>
      <c r="G146" s="60"/>
      <c r="H146" s="60"/>
      <c r="I146" s="60"/>
      <c r="J146" s="61"/>
    </row>
    <row r="147" spans="1:10" ht="14.25" customHeight="1">
      <c r="A147" s="96" t="s">
        <v>1842</v>
      </c>
      <c r="B147" s="97"/>
      <c r="C147" s="98"/>
      <c r="D147" s="71" t="s">
        <v>1843</v>
      </c>
      <c r="E147" s="60"/>
      <c r="F147" s="60"/>
      <c r="G147" s="60"/>
      <c r="H147" s="60"/>
      <c r="I147" s="60"/>
      <c r="J147" s="61"/>
    </row>
    <row r="148" spans="1:10" ht="14.25" customHeight="1">
      <c r="A148" s="99" t="s">
        <v>1844</v>
      </c>
      <c r="B148" s="100"/>
      <c r="C148" s="101"/>
      <c r="D148" s="102" t="s">
        <v>1845</v>
      </c>
      <c r="E148" s="103"/>
      <c r="F148" s="103"/>
      <c r="G148" s="103"/>
      <c r="H148" s="103"/>
      <c r="I148" s="103"/>
      <c r="J148" s="104"/>
    </row>
    <row r="149" spans="1:3" ht="14.25" customHeight="1">
      <c r="A149" s="105"/>
      <c r="B149" s="105"/>
      <c r="C149" s="105"/>
    </row>
    <row r="150" spans="1:3" ht="14.25" customHeight="1">
      <c r="A150" s="106"/>
      <c r="B150" s="106"/>
      <c r="C150" s="106"/>
    </row>
    <row r="151" spans="1:4" ht="24.75" customHeight="1">
      <c r="A151" s="1095" t="s">
        <v>1693</v>
      </c>
      <c r="B151" s="1095"/>
      <c r="C151" s="1096" t="s">
        <v>1054</v>
      </c>
      <c r="D151" s="1096"/>
    </row>
    <row r="152" spans="1:8" ht="12.75">
      <c r="A152" s="8"/>
      <c r="D152" s="107"/>
      <c r="F152" s="107"/>
      <c r="G152" s="107"/>
      <c r="H152" s="107"/>
    </row>
    <row r="153" spans="4:7" ht="12.75">
      <c r="D153" s="108"/>
      <c r="G153" s="109" t="s">
        <v>1846</v>
      </c>
    </row>
    <row r="154" spans="7:9" ht="12.75">
      <c r="G154" s="125" t="s">
        <v>1847</v>
      </c>
      <c r="I154" s="126"/>
    </row>
  </sheetData>
  <sheetProtection/>
  <mergeCells count="13">
    <mergeCell ref="G12:J12"/>
    <mergeCell ref="A25:C25"/>
    <mergeCell ref="A36:C36"/>
    <mergeCell ref="A112:C112"/>
    <mergeCell ref="A80:C80"/>
    <mergeCell ref="A91:C91"/>
    <mergeCell ref="A92:C92"/>
    <mergeCell ref="E12:F12"/>
    <mergeCell ref="A151:B151"/>
    <mergeCell ref="C151:D151"/>
    <mergeCell ref="A12:C13"/>
    <mergeCell ref="D12:D13"/>
    <mergeCell ref="B62:C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3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5.140625" style="16" customWidth="1"/>
    <col min="2" max="2" width="90.28125" style="31" customWidth="1"/>
    <col min="3" max="3" width="12.140625" style="16" customWidth="1"/>
    <col min="4" max="4" width="11.8515625" style="16" customWidth="1"/>
    <col min="5" max="5" width="19.140625" style="16" customWidth="1"/>
    <col min="6" max="6" width="10.8515625" style="16" customWidth="1"/>
    <col min="7" max="7" width="10.140625" style="16" customWidth="1"/>
    <col min="8" max="8" width="10.8515625" style="16" customWidth="1"/>
    <col min="9" max="9" width="11.421875" style="16" customWidth="1"/>
    <col min="10" max="16384" width="9.140625" style="16" customWidth="1"/>
  </cols>
  <sheetData>
    <row r="1" spans="2:7" ht="12.75">
      <c r="B1" s="17" t="s">
        <v>1056</v>
      </c>
      <c r="C1" s="17"/>
      <c r="D1" s="17"/>
      <c r="E1" s="17"/>
      <c r="F1" s="17"/>
      <c r="G1" s="17"/>
    </row>
    <row r="2" spans="2:7" ht="15.75" customHeight="1">
      <c r="B2" s="18" t="s">
        <v>1760</v>
      </c>
      <c r="C2" s="17"/>
      <c r="D2" s="17"/>
      <c r="E2" s="17"/>
      <c r="F2" s="17"/>
      <c r="G2" s="17"/>
    </row>
    <row r="3" spans="2:7" ht="15.75" customHeight="1">
      <c r="B3" s="18" t="s">
        <v>1761</v>
      </c>
      <c r="C3" s="17"/>
      <c r="D3" s="17"/>
      <c r="E3" s="17"/>
      <c r="F3" s="17"/>
      <c r="G3" s="17"/>
    </row>
    <row r="4" spans="2:7" ht="17.25" customHeight="1">
      <c r="B4" s="17" t="s">
        <v>1659</v>
      </c>
      <c r="C4" s="17"/>
      <c r="D4" s="17"/>
      <c r="E4" s="17"/>
      <c r="F4" s="17"/>
      <c r="G4" s="17"/>
    </row>
    <row r="5" spans="2:9" ht="15">
      <c r="B5" s="1186" t="s">
        <v>1762</v>
      </c>
      <c r="C5" s="1186"/>
      <c r="D5" s="1186"/>
      <c r="E5" s="1186"/>
      <c r="F5" s="1186"/>
      <c r="G5" s="1186"/>
      <c r="H5" s="1186"/>
      <c r="I5" s="1186"/>
    </row>
    <row r="6" spans="2:9" ht="15">
      <c r="B6" s="1186" t="s">
        <v>1763</v>
      </c>
      <c r="C6" s="1186"/>
      <c r="D6" s="1186"/>
      <c r="E6" s="1186"/>
      <c r="F6" s="1186"/>
      <c r="G6" s="1186"/>
      <c r="H6" s="1186"/>
      <c r="I6" s="1186"/>
    </row>
    <row r="7" spans="2:9" ht="12.75">
      <c r="B7" s="1187"/>
      <c r="C7" s="1187"/>
      <c r="D7" s="1187"/>
      <c r="E7" s="1187"/>
      <c r="F7" s="1187"/>
      <c r="G7" s="1187"/>
      <c r="H7" s="1187"/>
      <c r="I7" s="1187"/>
    </row>
    <row r="8" spans="2:9" ht="12.75">
      <c r="B8" s="19"/>
      <c r="C8" s="19"/>
      <c r="D8" s="19"/>
      <c r="E8" s="19"/>
      <c r="F8" s="19"/>
      <c r="G8" s="19"/>
      <c r="H8" s="1188" t="s">
        <v>1764</v>
      </c>
      <c r="I8" s="1188"/>
    </row>
    <row r="9" spans="1:9" ht="35.25" customHeight="1">
      <c r="A9" s="1131" t="s">
        <v>1660</v>
      </c>
      <c r="B9" s="1132"/>
      <c r="C9" s="1132" t="s">
        <v>798</v>
      </c>
      <c r="D9" s="1184" t="s">
        <v>1753</v>
      </c>
      <c r="E9" s="1184"/>
      <c r="F9" s="1184" t="s">
        <v>1755</v>
      </c>
      <c r="G9" s="1184"/>
      <c r="H9" s="1184"/>
      <c r="I9" s="1185"/>
    </row>
    <row r="10" spans="1:9" ht="67.5" customHeight="1">
      <c r="A10" s="1133"/>
      <c r="B10" s="1134"/>
      <c r="C10" s="1134"/>
      <c r="D10" s="35" t="s">
        <v>1754</v>
      </c>
      <c r="E10" s="34" t="s">
        <v>1752</v>
      </c>
      <c r="F10" s="35" t="s">
        <v>1774</v>
      </c>
      <c r="G10" s="35" t="s">
        <v>1775</v>
      </c>
      <c r="H10" s="35" t="s">
        <v>1776</v>
      </c>
      <c r="I10" s="36" t="s">
        <v>1777</v>
      </c>
    </row>
    <row r="11" spans="1:9" ht="41.25" customHeight="1">
      <c r="A11" s="1175" t="s">
        <v>193</v>
      </c>
      <c r="B11" s="1176"/>
      <c r="C11" s="20"/>
      <c r="D11" s="20"/>
      <c r="E11" s="20"/>
      <c r="F11" s="20"/>
      <c r="G11" s="20"/>
      <c r="H11" s="20"/>
      <c r="I11" s="21"/>
    </row>
    <row r="12" spans="1:9" ht="20.25" customHeight="1">
      <c r="A12" s="1177" t="s">
        <v>198</v>
      </c>
      <c r="B12" s="1178"/>
      <c r="C12" s="197"/>
      <c r="D12" s="198"/>
      <c r="E12" s="198"/>
      <c r="F12" s="198"/>
      <c r="G12" s="198"/>
      <c r="H12" s="198"/>
      <c r="I12" s="199"/>
    </row>
    <row r="13" spans="1:9" ht="19.5" customHeight="1">
      <c r="A13" s="200" t="s">
        <v>1778</v>
      </c>
      <c r="B13" s="201"/>
      <c r="C13" s="202" t="s">
        <v>1779</v>
      </c>
      <c r="D13" s="198"/>
      <c r="E13" s="198"/>
      <c r="F13" s="198"/>
      <c r="G13" s="198"/>
      <c r="H13" s="198"/>
      <c r="I13" s="199"/>
    </row>
    <row r="14" spans="1:9" s="22" customFormat="1" ht="27.75" customHeight="1">
      <c r="A14" s="203" t="s">
        <v>199</v>
      </c>
      <c r="B14" s="204"/>
      <c r="C14" s="205" t="s">
        <v>1780</v>
      </c>
      <c r="D14" s="206"/>
      <c r="E14" s="206"/>
      <c r="F14" s="206"/>
      <c r="G14" s="206"/>
      <c r="H14" s="206"/>
      <c r="I14" s="207"/>
    </row>
    <row r="15" spans="1:9" ht="17.25" customHeight="1">
      <c r="A15" s="208" t="s">
        <v>1781</v>
      </c>
      <c r="B15" s="209"/>
      <c r="C15" s="202" t="s">
        <v>1782</v>
      </c>
      <c r="D15" s="210"/>
      <c r="E15" s="210"/>
      <c r="F15" s="210"/>
      <c r="G15" s="210"/>
      <c r="H15" s="210"/>
      <c r="I15" s="211"/>
    </row>
    <row r="16" spans="1:9" ht="17.25" customHeight="1">
      <c r="A16" s="212"/>
      <c r="B16" s="213" t="s">
        <v>1783</v>
      </c>
      <c r="C16" s="214" t="s">
        <v>1784</v>
      </c>
      <c r="D16" s="210"/>
      <c r="E16" s="210"/>
      <c r="F16" s="210"/>
      <c r="G16" s="210"/>
      <c r="H16" s="210"/>
      <c r="I16" s="211"/>
    </row>
    <row r="17" spans="1:9" s="23" customFormat="1" ht="16.5" customHeight="1" hidden="1">
      <c r="A17" s="215"/>
      <c r="B17" s="216" t="s">
        <v>1785</v>
      </c>
      <c r="C17" s="217" t="s">
        <v>1786</v>
      </c>
      <c r="D17" s="218"/>
      <c r="E17" s="218"/>
      <c r="F17" s="218"/>
      <c r="G17" s="218"/>
      <c r="H17" s="218"/>
      <c r="I17" s="219"/>
    </row>
    <row r="18" spans="1:9" s="23" customFormat="1" ht="17.25" customHeight="1" hidden="1">
      <c r="A18" s="215"/>
      <c r="B18" s="216" t="s">
        <v>1067</v>
      </c>
      <c r="C18" s="217" t="s">
        <v>1068</v>
      </c>
      <c r="D18" s="218"/>
      <c r="E18" s="218"/>
      <c r="F18" s="218"/>
      <c r="G18" s="218"/>
      <c r="H18" s="218"/>
      <c r="I18" s="219"/>
    </row>
    <row r="19" spans="1:9" s="23" customFormat="1" ht="17.25" customHeight="1" hidden="1">
      <c r="A19" s="215"/>
      <c r="B19" s="216" t="s">
        <v>1069</v>
      </c>
      <c r="C19" s="217" t="s">
        <v>1070</v>
      </c>
      <c r="D19" s="218"/>
      <c r="E19" s="218"/>
      <c r="F19" s="218"/>
      <c r="G19" s="218"/>
      <c r="H19" s="218"/>
      <c r="I19" s="219"/>
    </row>
    <row r="20" spans="1:9" ht="17.25" customHeight="1">
      <c r="A20" s="212"/>
      <c r="B20" s="213" t="s">
        <v>1071</v>
      </c>
      <c r="C20" s="214" t="s">
        <v>1072</v>
      </c>
      <c r="D20" s="210"/>
      <c r="E20" s="210"/>
      <c r="F20" s="220"/>
      <c r="G20" s="220"/>
      <c r="H20" s="220"/>
      <c r="I20" s="221"/>
    </row>
    <row r="21" spans="1:9" ht="17.25" customHeight="1">
      <c r="A21" s="212"/>
      <c r="B21" s="213" t="s">
        <v>1073</v>
      </c>
      <c r="C21" s="214" t="s">
        <v>1074</v>
      </c>
      <c r="D21" s="222"/>
      <c r="E21" s="222"/>
      <c r="F21" s="220"/>
      <c r="G21" s="220"/>
      <c r="H21" s="220"/>
      <c r="I21" s="221"/>
    </row>
    <row r="22" spans="1:9" ht="17.25" customHeight="1">
      <c r="A22" s="212"/>
      <c r="B22" s="213" t="s">
        <v>1075</v>
      </c>
      <c r="C22" s="214" t="s">
        <v>1076</v>
      </c>
      <c r="D22" s="222" t="s">
        <v>1668</v>
      </c>
      <c r="E22" s="222" t="s">
        <v>1668</v>
      </c>
      <c r="F22" s="222" t="s">
        <v>1668</v>
      </c>
      <c r="G22" s="222" t="s">
        <v>1668</v>
      </c>
      <c r="H22" s="222" t="s">
        <v>1668</v>
      </c>
      <c r="I22" s="223" t="s">
        <v>1668</v>
      </c>
    </row>
    <row r="23" spans="1:9" ht="17.25" customHeight="1">
      <c r="A23" s="212"/>
      <c r="B23" s="213" t="s">
        <v>1077</v>
      </c>
      <c r="C23" s="214" t="s">
        <v>1078</v>
      </c>
      <c r="D23" s="222" t="s">
        <v>1668</v>
      </c>
      <c r="E23" s="222" t="s">
        <v>1668</v>
      </c>
      <c r="F23" s="220" t="s">
        <v>1668</v>
      </c>
      <c r="G23" s="220" t="s">
        <v>1668</v>
      </c>
      <c r="H23" s="220" t="s">
        <v>1668</v>
      </c>
      <c r="I23" s="221" t="s">
        <v>1668</v>
      </c>
    </row>
    <row r="24" spans="1:9" ht="14.25" customHeight="1">
      <c r="A24" s="212"/>
      <c r="B24" s="213" t="s">
        <v>1079</v>
      </c>
      <c r="C24" s="214" t="s">
        <v>1080</v>
      </c>
      <c r="D24" s="222" t="s">
        <v>1668</v>
      </c>
      <c r="E24" s="222" t="s">
        <v>1668</v>
      </c>
      <c r="F24" s="222" t="s">
        <v>1668</v>
      </c>
      <c r="G24" s="222" t="s">
        <v>1668</v>
      </c>
      <c r="H24" s="222" t="s">
        <v>1668</v>
      </c>
      <c r="I24" s="223" t="s">
        <v>1668</v>
      </c>
    </row>
    <row r="25" spans="1:9" ht="17.25" customHeight="1">
      <c r="A25" s="212"/>
      <c r="B25" s="213" t="s">
        <v>1081</v>
      </c>
      <c r="C25" s="214" t="s">
        <v>1082</v>
      </c>
      <c r="D25" s="222"/>
      <c r="E25" s="222"/>
      <c r="F25" s="222"/>
      <c r="G25" s="222"/>
      <c r="H25" s="222"/>
      <c r="I25" s="223"/>
    </row>
    <row r="26" spans="1:9" ht="17.25" customHeight="1">
      <c r="A26" s="212"/>
      <c r="B26" s="213" t="s">
        <v>1083</v>
      </c>
      <c r="C26" s="214" t="s">
        <v>1084</v>
      </c>
      <c r="D26" s="222"/>
      <c r="E26" s="222"/>
      <c r="F26" s="222"/>
      <c r="G26" s="222"/>
      <c r="H26" s="222"/>
      <c r="I26" s="223"/>
    </row>
    <row r="27" spans="1:9" ht="15" customHeight="1">
      <c r="A27" s="212"/>
      <c r="B27" s="213" t="s">
        <v>1085</v>
      </c>
      <c r="C27" s="214" t="s">
        <v>1086</v>
      </c>
      <c r="D27" s="222"/>
      <c r="E27" s="222"/>
      <c r="F27" s="222"/>
      <c r="G27" s="222"/>
      <c r="H27" s="222"/>
      <c r="I27" s="223"/>
    </row>
    <row r="28" spans="1:9" ht="15" customHeight="1">
      <c r="A28" s="224"/>
      <c r="B28" s="225" t="s">
        <v>1087</v>
      </c>
      <c r="C28" s="214" t="s">
        <v>1088</v>
      </c>
      <c r="D28" s="222"/>
      <c r="E28" s="222"/>
      <c r="F28" s="222"/>
      <c r="G28" s="222"/>
      <c r="H28" s="222"/>
      <c r="I28" s="223"/>
    </row>
    <row r="29" spans="1:9" ht="15" customHeight="1">
      <c r="A29" s="224"/>
      <c r="B29" s="225" t="s">
        <v>1089</v>
      </c>
      <c r="C29" s="214" t="s">
        <v>1090</v>
      </c>
      <c r="D29" s="222"/>
      <c r="E29" s="222"/>
      <c r="F29" s="222"/>
      <c r="G29" s="222"/>
      <c r="H29" s="222"/>
      <c r="I29" s="223"/>
    </row>
    <row r="30" spans="1:9" ht="15" customHeight="1">
      <c r="A30" s="224"/>
      <c r="B30" s="225" t="s">
        <v>1091</v>
      </c>
      <c r="C30" s="214" t="s">
        <v>1092</v>
      </c>
      <c r="D30" s="222"/>
      <c r="E30" s="222"/>
      <c r="F30" s="222"/>
      <c r="G30" s="222"/>
      <c r="H30" s="222"/>
      <c r="I30" s="223"/>
    </row>
    <row r="31" spans="1:9" ht="15" customHeight="1">
      <c r="A31" s="224"/>
      <c r="B31" s="225" t="s">
        <v>1093</v>
      </c>
      <c r="C31" s="214" t="s">
        <v>1094</v>
      </c>
      <c r="D31" s="222"/>
      <c r="E31" s="222"/>
      <c r="F31" s="222"/>
      <c r="G31" s="222"/>
      <c r="H31" s="222"/>
      <c r="I31" s="223"/>
    </row>
    <row r="32" spans="1:9" ht="15" customHeight="1">
      <c r="A32" s="224"/>
      <c r="B32" s="213" t="s">
        <v>1095</v>
      </c>
      <c r="C32" s="214" t="s">
        <v>1096</v>
      </c>
      <c r="D32" s="222"/>
      <c r="E32" s="222"/>
      <c r="F32" s="222"/>
      <c r="G32" s="222"/>
      <c r="H32" s="222"/>
      <c r="I32" s="223"/>
    </row>
    <row r="33" spans="1:9" ht="17.25" customHeight="1">
      <c r="A33" s="224" t="s">
        <v>1097</v>
      </c>
      <c r="B33" s="213"/>
      <c r="C33" s="202" t="s">
        <v>1098</v>
      </c>
      <c r="D33" s="222"/>
      <c r="E33" s="222"/>
      <c r="F33" s="222"/>
      <c r="G33" s="222"/>
      <c r="H33" s="222"/>
      <c r="I33" s="223"/>
    </row>
    <row r="34" spans="1:9" ht="13.5" customHeight="1">
      <c r="A34" s="224"/>
      <c r="B34" s="213" t="s">
        <v>1099</v>
      </c>
      <c r="C34" s="214" t="s">
        <v>1100</v>
      </c>
      <c r="D34" s="222"/>
      <c r="E34" s="222"/>
      <c r="F34" s="222"/>
      <c r="G34" s="222"/>
      <c r="H34" s="222"/>
      <c r="I34" s="223"/>
    </row>
    <row r="35" spans="1:9" ht="13.5" customHeight="1">
      <c r="A35" s="224"/>
      <c r="B35" s="213" t="s">
        <v>1101</v>
      </c>
      <c r="C35" s="214" t="s">
        <v>1102</v>
      </c>
      <c r="D35" s="222"/>
      <c r="E35" s="222"/>
      <c r="F35" s="222"/>
      <c r="G35" s="222"/>
      <c r="H35" s="222"/>
      <c r="I35" s="223"/>
    </row>
    <row r="36" spans="1:9" ht="17.25" customHeight="1">
      <c r="A36" s="224"/>
      <c r="B36" s="213" t="s">
        <v>1103</v>
      </c>
      <c r="C36" s="214" t="s">
        <v>1104</v>
      </c>
      <c r="D36" s="222"/>
      <c r="E36" s="222"/>
      <c r="F36" s="222"/>
      <c r="G36" s="222"/>
      <c r="H36" s="222"/>
      <c r="I36" s="223"/>
    </row>
    <row r="37" spans="1:9" ht="15.75" customHeight="1">
      <c r="A37" s="224"/>
      <c r="B37" s="213" t="s">
        <v>1105</v>
      </c>
      <c r="C37" s="214" t="s">
        <v>1106</v>
      </c>
      <c r="D37" s="222"/>
      <c r="E37" s="222"/>
      <c r="F37" s="222"/>
      <c r="G37" s="222"/>
      <c r="H37" s="222"/>
      <c r="I37" s="223"/>
    </row>
    <row r="38" spans="1:9" ht="15.75" customHeight="1">
      <c r="A38" s="224"/>
      <c r="B38" s="225" t="s">
        <v>1107</v>
      </c>
      <c r="C38" s="214" t="s">
        <v>1108</v>
      </c>
      <c r="D38" s="222"/>
      <c r="E38" s="222"/>
      <c r="F38" s="222"/>
      <c r="G38" s="222"/>
      <c r="H38" s="222"/>
      <c r="I38" s="223"/>
    </row>
    <row r="39" spans="1:9" ht="15.75" customHeight="1">
      <c r="A39" s="224"/>
      <c r="B39" s="225" t="s">
        <v>1109</v>
      </c>
      <c r="C39" s="214" t="s">
        <v>1110</v>
      </c>
      <c r="D39" s="222" t="s">
        <v>1668</v>
      </c>
      <c r="E39" s="222" t="s">
        <v>1668</v>
      </c>
      <c r="F39" s="222" t="s">
        <v>1668</v>
      </c>
      <c r="G39" s="222" t="s">
        <v>1668</v>
      </c>
      <c r="H39" s="222" t="s">
        <v>1668</v>
      </c>
      <c r="I39" s="223" t="s">
        <v>1668</v>
      </c>
    </row>
    <row r="40" spans="1:9" ht="13.5" customHeight="1">
      <c r="A40" s="212"/>
      <c r="B40" s="213" t="s">
        <v>1111</v>
      </c>
      <c r="C40" s="214" t="s">
        <v>1112</v>
      </c>
      <c r="D40" s="222"/>
      <c r="E40" s="222"/>
      <c r="F40" s="222"/>
      <c r="G40" s="222"/>
      <c r="H40" s="222"/>
      <c r="I40" s="223"/>
    </row>
    <row r="41" spans="1:9" ht="16.5" customHeight="1">
      <c r="A41" s="226" t="s">
        <v>1113</v>
      </c>
      <c r="B41" s="225"/>
      <c r="C41" s="202" t="s">
        <v>1114</v>
      </c>
      <c r="D41" s="210"/>
      <c r="E41" s="210"/>
      <c r="F41" s="210"/>
      <c r="G41" s="210"/>
      <c r="H41" s="210"/>
      <c r="I41" s="211"/>
    </row>
    <row r="42" spans="1:9" ht="16.5" customHeight="1">
      <c r="A42" s="224"/>
      <c r="B42" s="227" t="s">
        <v>1115</v>
      </c>
      <c r="C42" s="214" t="s">
        <v>1116</v>
      </c>
      <c r="D42" s="210"/>
      <c r="E42" s="210"/>
      <c r="F42" s="210"/>
      <c r="G42" s="210"/>
      <c r="H42" s="210"/>
      <c r="I42" s="211"/>
    </row>
    <row r="43" spans="1:9" ht="16.5" customHeight="1">
      <c r="A43" s="226"/>
      <c r="B43" s="225" t="s">
        <v>1117</v>
      </c>
      <c r="C43" s="214" t="s">
        <v>1118</v>
      </c>
      <c r="D43" s="210"/>
      <c r="E43" s="210"/>
      <c r="F43" s="210"/>
      <c r="G43" s="210"/>
      <c r="H43" s="210"/>
      <c r="I43" s="211"/>
    </row>
    <row r="44" spans="1:9" ht="16.5" customHeight="1">
      <c r="A44" s="226"/>
      <c r="B44" s="225" t="s">
        <v>1119</v>
      </c>
      <c r="C44" s="214" t="s">
        <v>1120</v>
      </c>
      <c r="D44" s="210"/>
      <c r="E44" s="210"/>
      <c r="F44" s="210"/>
      <c r="G44" s="210"/>
      <c r="H44" s="210"/>
      <c r="I44" s="211"/>
    </row>
    <row r="45" spans="1:9" ht="16.5" customHeight="1">
      <c r="A45" s="226"/>
      <c r="B45" s="228" t="s">
        <v>1121</v>
      </c>
      <c r="C45" s="214" t="s">
        <v>1122</v>
      </c>
      <c r="D45" s="210"/>
      <c r="E45" s="210"/>
      <c r="F45" s="210"/>
      <c r="G45" s="210"/>
      <c r="H45" s="210"/>
      <c r="I45" s="211"/>
    </row>
    <row r="46" spans="1:9" ht="16.5" customHeight="1">
      <c r="A46" s="226"/>
      <c r="B46" s="228" t="s">
        <v>1123</v>
      </c>
      <c r="C46" s="214" t="s">
        <v>1124</v>
      </c>
      <c r="D46" s="210"/>
      <c r="E46" s="210"/>
      <c r="F46" s="210"/>
      <c r="G46" s="210"/>
      <c r="H46" s="210"/>
      <c r="I46" s="211"/>
    </row>
    <row r="47" spans="1:9" ht="16.5" customHeight="1">
      <c r="A47" s="226"/>
      <c r="B47" s="225" t="s">
        <v>1125</v>
      </c>
      <c r="C47" s="214" t="s">
        <v>1126</v>
      </c>
      <c r="D47" s="210"/>
      <c r="E47" s="210"/>
      <c r="F47" s="210"/>
      <c r="G47" s="210"/>
      <c r="H47" s="210"/>
      <c r="I47" s="211"/>
    </row>
    <row r="48" spans="1:9" ht="14.25" customHeight="1" hidden="1">
      <c r="A48" s="226"/>
      <c r="B48" s="229" t="s">
        <v>1127</v>
      </c>
      <c r="C48" s="230" t="s">
        <v>1128</v>
      </c>
      <c r="D48" s="218"/>
      <c r="E48" s="231" t="s">
        <v>1668</v>
      </c>
      <c r="F48" s="231" t="s">
        <v>1668</v>
      </c>
      <c r="G48" s="231" t="s">
        <v>1668</v>
      </c>
      <c r="H48" s="231" t="s">
        <v>1668</v>
      </c>
      <c r="I48" s="232" t="s">
        <v>1668</v>
      </c>
    </row>
    <row r="49" spans="1:9" s="22" customFormat="1" ht="48" customHeight="1">
      <c r="A49" s="1180" t="s">
        <v>1129</v>
      </c>
      <c r="B49" s="1181"/>
      <c r="C49" s="233" t="s">
        <v>1130</v>
      </c>
      <c r="D49" s="234"/>
      <c r="E49" s="234"/>
      <c r="F49" s="234"/>
      <c r="G49" s="234"/>
      <c r="H49" s="234"/>
      <c r="I49" s="235"/>
    </row>
    <row r="50" spans="1:9" ht="14.25" customHeight="1">
      <c r="A50" s="236" t="s">
        <v>1131</v>
      </c>
      <c r="B50" s="213"/>
      <c r="C50" s="202" t="s">
        <v>1132</v>
      </c>
      <c r="D50" s="210"/>
      <c r="E50" s="210"/>
      <c r="F50" s="210"/>
      <c r="G50" s="210"/>
      <c r="H50" s="210"/>
      <c r="I50" s="211"/>
    </row>
    <row r="51" spans="1:9" ht="12.75" customHeight="1">
      <c r="A51" s="226"/>
      <c r="B51" s="225" t="s">
        <v>1133</v>
      </c>
      <c r="C51" s="214" t="s">
        <v>1134</v>
      </c>
      <c r="D51" s="210"/>
      <c r="E51" s="210"/>
      <c r="F51" s="210"/>
      <c r="G51" s="210"/>
      <c r="H51" s="210"/>
      <c r="I51" s="211"/>
    </row>
    <row r="52" spans="1:9" ht="17.25" customHeight="1">
      <c r="A52" s="226"/>
      <c r="B52" s="225" t="s">
        <v>1135</v>
      </c>
      <c r="C52" s="214" t="s">
        <v>1136</v>
      </c>
      <c r="D52" s="210"/>
      <c r="E52" s="210"/>
      <c r="F52" s="210"/>
      <c r="G52" s="210"/>
      <c r="H52" s="210"/>
      <c r="I52" s="211"/>
    </row>
    <row r="53" spans="1:9" ht="17.25" customHeight="1">
      <c r="A53" s="226"/>
      <c r="B53" s="225" t="s">
        <v>1137</v>
      </c>
      <c r="C53" s="214" t="s">
        <v>1138</v>
      </c>
      <c r="D53" s="210"/>
      <c r="E53" s="210"/>
      <c r="F53" s="210"/>
      <c r="G53" s="210"/>
      <c r="H53" s="210"/>
      <c r="I53" s="211"/>
    </row>
    <row r="54" spans="1:9" ht="17.25" customHeight="1">
      <c r="A54" s="226"/>
      <c r="B54" s="225" t="s">
        <v>1139</v>
      </c>
      <c r="C54" s="214" t="s">
        <v>1140</v>
      </c>
      <c r="D54" s="210"/>
      <c r="E54" s="210"/>
      <c r="F54" s="210"/>
      <c r="G54" s="210"/>
      <c r="H54" s="210"/>
      <c r="I54" s="211"/>
    </row>
    <row r="55" spans="1:9" ht="17.25" customHeight="1">
      <c r="A55" s="226"/>
      <c r="B55" s="225" t="s">
        <v>1141</v>
      </c>
      <c r="C55" s="214" t="s">
        <v>1142</v>
      </c>
      <c r="D55" s="210"/>
      <c r="E55" s="210"/>
      <c r="F55" s="210"/>
      <c r="G55" s="210"/>
      <c r="H55" s="210"/>
      <c r="I55" s="211"/>
    </row>
    <row r="56" spans="1:9" ht="17.25" customHeight="1">
      <c r="A56" s="226"/>
      <c r="B56" s="225" t="s">
        <v>1143</v>
      </c>
      <c r="C56" s="214" t="s">
        <v>1144</v>
      </c>
      <c r="D56" s="210"/>
      <c r="E56" s="210"/>
      <c r="F56" s="210"/>
      <c r="G56" s="210"/>
      <c r="H56" s="210"/>
      <c r="I56" s="211"/>
    </row>
    <row r="57" spans="1:9" ht="17.25" customHeight="1">
      <c r="A57" s="226"/>
      <c r="B57" s="225" t="s">
        <v>1145</v>
      </c>
      <c r="C57" s="214" t="s">
        <v>1146</v>
      </c>
      <c r="D57" s="210"/>
      <c r="E57" s="210"/>
      <c r="F57" s="210"/>
      <c r="G57" s="210"/>
      <c r="H57" s="210"/>
      <c r="I57" s="211"/>
    </row>
    <row r="58" spans="1:9" ht="15" customHeight="1">
      <c r="A58" s="226"/>
      <c r="B58" s="225" t="s">
        <v>1147</v>
      </c>
      <c r="C58" s="214" t="s">
        <v>1148</v>
      </c>
      <c r="D58" s="210"/>
      <c r="E58" s="210"/>
      <c r="F58" s="210"/>
      <c r="G58" s="210"/>
      <c r="H58" s="210"/>
      <c r="I58" s="211"/>
    </row>
    <row r="59" spans="1:9" ht="15" customHeight="1">
      <c r="A59" s="226"/>
      <c r="B59" s="237" t="s">
        <v>1149</v>
      </c>
      <c r="C59" s="214" t="s">
        <v>1150</v>
      </c>
      <c r="D59" s="210"/>
      <c r="E59" s="210"/>
      <c r="F59" s="210"/>
      <c r="G59" s="210"/>
      <c r="H59" s="210"/>
      <c r="I59" s="211"/>
    </row>
    <row r="60" spans="1:9" ht="15" customHeight="1">
      <c r="A60" s="226"/>
      <c r="B60" s="225" t="s">
        <v>1151</v>
      </c>
      <c r="C60" s="214" t="s">
        <v>1152</v>
      </c>
      <c r="D60" s="210"/>
      <c r="E60" s="210"/>
      <c r="F60" s="210"/>
      <c r="G60" s="210"/>
      <c r="H60" s="210"/>
      <c r="I60" s="211"/>
    </row>
    <row r="61" spans="1:9" ht="15" customHeight="1">
      <c r="A61" s="224" t="s">
        <v>1153</v>
      </c>
      <c r="B61" s="213"/>
      <c r="C61" s="202" t="s">
        <v>1154</v>
      </c>
      <c r="D61" s="210"/>
      <c r="E61" s="210"/>
      <c r="F61" s="210"/>
      <c r="G61" s="210"/>
      <c r="H61" s="210"/>
      <c r="I61" s="211"/>
    </row>
    <row r="62" spans="1:9" ht="17.25" customHeight="1">
      <c r="A62" s="224" t="s">
        <v>1155</v>
      </c>
      <c r="B62" s="238"/>
      <c r="C62" s="202" t="s">
        <v>1156</v>
      </c>
      <c r="D62" s="210"/>
      <c r="E62" s="210"/>
      <c r="F62" s="210"/>
      <c r="G62" s="210"/>
      <c r="H62" s="210"/>
      <c r="I62" s="211"/>
    </row>
    <row r="63" spans="1:9" ht="17.25" customHeight="1">
      <c r="A63" s="224"/>
      <c r="B63" s="237" t="s">
        <v>1157</v>
      </c>
      <c r="C63" s="214" t="s">
        <v>1158</v>
      </c>
      <c r="D63" s="210"/>
      <c r="E63" s="210"/>
      <c r="F63" s="210"/>
      <c r="G63" s="210"/>
      <c r="H63" s="210"/>
      <c r="I63" s="211"/>
    </row>
    <row r="64" spans="1:9" ht="17.25" customHeight="1">
      <c r="A64" s="224"/>
      <c r="B64" s="237" t="s">
        <v>1159</v>
      </c>
      <c r="C64" s="214" t="s">
        <v>1160</v>
      </c>
      <c r="D64" s="210"/>
      <c r="E64" s="210"/>
      <c r="F64" s="210"/>
      <c r="G64" s="210"/>
      <c r="H64" s="210"/>
      <c r="I64" s="211"/>
    </row>
    <row r="65" spans="1:9" ht="15" customHeight="1">
      <c r="A65" s="224" t="s">
        <v>1161</v>
      </c>
      <c r="B65" s="238"/>
      <c r="C65" s="202" t="s">
        <v>1162</v>
      </c>
      <c r="D65" s="210"/>
      <c r="E65" s="210"/>
      <c r="F65" s="210"/>
      <c r="G65" s="210"/>
      <c r="H65" s="210"/>
      <c r="I65" s="211"/>
    </row>
    <row r="66" spans="1:9" ht="12.75" customHeight="1">
      <c r="A66" s="226"/>
      <c r="B66" s="225" t="s">
        <v>1163</v>
      </c>
      <c r="C66" s="214" t="s">
        <v>1164</v>
      </c>
      <c r="D66" s="210"/>
      <c r="E66" s="210"/>
      <c r="F66" s="210"/>
      <c r="G66" s="210"/>
      <c r="H66" s="210"/>
      <c r="I66" s="211"/>
    </row>
    <row r="67" spans="1:9" ht="17.25" customHeight="1">
      <c r="A67" s="226"/>
      <c r="B67" s="225" t="s">
        <v>1948</v>
      </c>
      <c r="C67" s="214" t="s">
        <v>1949</v>
      </c>
      <c r="D67" s="210"/>
      <c r="E67" s="210"/>
      <c r="F67" s="210"/>
      <c r="G67" s="210"/>
      <c r="H67" s="210"/>
      <c r="I67" s="211"/>
    </row>
    <row r="68" spans="1:9" ht="16.5" customHeight="1">
      <c r="A68" s="226"/>
      <c r="B68" s="225" t="s">
        <v>1950</v>
      </c>
      <c r="C68" s="214" t="s">
        <v>1951</v>
      </c>
      <c r="D68" s="210"/>
      <c r="E68" s="210"/>
      <c r="F68" s="210"/>
      <c r="G68" s="210"/>
      <c r="H68" s="210"/>
      <c r="I68" s="211"/>
    </row>
    <row r="69" spans="1:9" ht="14.25" customHeight="1">
      <c r="A69" s="226"/>
      <c r="B69" s="225" t="s">
        <v>1952</v>
      </c>
      <c r="C69" s="214" t="s">
        <v>1953</v>
      </c>
      <c r="D69" s="210"/>
      <c r="E69" s="210"/>
      <c r="F69" s="210"/>
      <c r="G69" s="210"/>
      <c r="H69" s="210"/>
      <c r="I69" s="211"/>
    </row>
    <row r="70" spans="1:9" ht="17.25" customHeight="1">
      <c r="A70" s="239" t="s">
        <v>1954</v>
      </c>
      <c r="B70" s="238"/>
      <c r="C70" s="202" t="s">
        <v>1955</v>
      </c>
      <c r="D70" s="210"/>
      <c r="E70" s="210"/>
      <c r="F70" s="210"/>
      <c r="G70" s="210"/>
      <c r="H70" s="210"/>
      <c r="I70" s="211"/>
    </row>
    <row r="71" spans="1:9" ht="17.25" customHeight="1">
      <c r="A71" s="226"/>
      <c r="B71" s="225" t="s">
        <v>1956</v>
      </c>
      <c r="C71" s="214" t="s">
        <v>1957</v>
      </c>
      <c r="D71" s="210"/>
      <c r="E71" s="210"/>
      <c r="F71" s="210"/>
      <c r="G71" s="210"/>
      <c r="H71" s="210"/>
      <c r="I71" s="211"/>
    </row>
    <row r="72" spans="1:9" ht="17.25" customHeight="1">
      <c r="A72" s="226"/>
      <c r="B72" s="225" t="s">
        <v>1958</v>
      </c>
      <c r="C72" s="214" t="s">
        <v>1959</v>
      </c>
      <c r="D72" s="210"/>
      <c r="E72" s="210"/>
      <c r="F72" s="210"/>
      <c r="G72" s="210"/>
      <c r="H72" s="210"/>
      <c r="I72" s="211"/>
    </row>
    <row r="73" spans="1:9" ht="17.25" customHeight="1">
      <c r="A73" s="226"/>
      <c r="B73" s="225" t="s">
        <v>1960</v>
      </c>
      <c r="C73" s="214" t="s">
        <v>1961</v>
      </c>
      <c r="D73" s="210"/>
      <c r="E73" s="210"/>
      <c r="F73" s="210"/>
      <c r="G73" s="210"/>
      <c r="H73" s="210"/>
      <c r="I73" s="211"/>
    </row>
    <row r="74" spans="1:9" ht="17.25" customHeight="1">
      <c r="A74" s="240" t="s">
        <v>1962</v>
      </c>
      <c r="B74" s="238"/>
      <c r="C74" s="202" t="s">
        <v>1963</v>
      </c>
      <c r="D74" s="210"/>
      <c r="E74" s="210"/>
      <c r="F74" s="210"/>
      <c r="G74" s="210"/>
      <c r="H74" s="210"/>
      <c r="I74" s="211"/>
    </row>
    <row r="75" spans="1:9" ht="17.25" customHeight="1">
      <c r="A75" s="226"/>
      <c r="B75" s="225" t="s">
        <v>1964</v>
      </c>
      <c r="C75" s="214" t="s">
        <v>1965</v>
      </c>
      <c r="D75" s="210"/>
      <c r="E75" s="210"/>
      <c r="F75" s="210"/>
      <c r="G75" s="210"/>
      <c r="H75" s="210"/>
      <c r="I75" s="211"/>
    </row>
    <row r="76" spans="1:9" ht="17.25" customHeight="1">
      <c r="A76" s="226"/>
      <c r="B76" s="225" t="s">
        <v>1966</v>
      </c>
      <c r="C76" s="214" t="s">
        <v>1967</v>
      </c>
      <c r="D76" s="210"/>
      <c r="E76" s="210"/>
      <c r="F76" s="210"/>
      <c r="G76" s="210"/>
      <c r="H76" s="210"/>
      <c r="I76" s="211"/>
    </row>
    <row r="77" spans="1:9" ht="17.25" customHeight="1">
      <c r="A77" s="1182" t="s">
        <v>1968</v>
      </c>
      <c r="B77" s="1183"/>
      <c r="C77" s="202" t="s">
        <v>1969</v>
      </c>
      <c r="D77" s="210"/>
      <c r="E77" s="210"/>
      <c r="F77" s="210"/>
      <c r="G77" s="210"/>
      <c r="H77" s="210"/>
      <c r="I77" s="211"/>
    </row>
    <row r="78" spans="1:9" ht="17.25" customHeight="1">
      <c r="A78" s="1182" t="s">
        <v>1970</v>
      </c>
      <c r="B78" s="1183"/>
      <c r="C78" s="202" t="s">
        <v>1971</v>
      </c>
      <c r="D78" s="210"/>
      <c r="E78" s="210"/>
      <c r="F78" s="210"/>
      <c r="G78" s="210"/>
      <c r="H78" s="210"/>
      <c r="I78" s="211"/>
    </row>
    <row r="79" spans="1:9" ht="17.25" customHeight="1">
      <c r="A79" s="224" t="s">
        <v>1166</v>
      </c>
      <c r="B79" s="238"/>
      <c r="C79" s="202" t="s">
        <v>1167</v>
      </c>
      <c r="D79" s="210"/>
      <c r="E79" s="210"/>
      <c r="F79" s="210"/>
      <c r="G79" s="210"/>
      <c r="H79" s="210"/>
      <c r="I79" s="211"/>
    </row>
    <row r="80" spans="1:9" ht="17.25" customHeight="1">
      <c r="A80" s="224" t="s">
        <v>1168</v>
      </c>
      <c r="B80" s="238"/>
      <c r="C80" s="202" t="s">
        <v>1169</v>
      </c>
      <c r="D80" s="210"/>
      <c r="E80" s="210"/>
      <c r="F80" s="210"/>
      <c r="G80" s="210"/>
      <c r="H80" s="210"/>
      <c r="I80" s="211"/>
    </row>
    <row r="81" spans="1:9" ht="17.25" customHeight="1">
      <c r="A81" s="224" t="s">
        <v>1170</v>
      </c>
      <c r="B81" s="238"/>
      <c r="C81" s="202" t="s">
        <v>1171</v>
      </c>
      <c r="D81" s="210"/>
      <c r="E81" s="210"/>
      <c r="F81" s="210"/>
      <c r="G81" s="210"/>
      <c r="H81" s="210"/>
      <c r="I81" s="211"/>
    </row>
    <row r="82" spans="1:9" ht="13.5" customHeight="1">
      <c r="A82" s="224" t="s">
        <v>1172</v>
      </c>
      <c r="B82" s="238"/>
      <c r="C82" s="202" t="s">
        <v>1173</v>
      </c>
      <c r="D82" s="210"/>
      <c r="E82" s="210"/>
      <c r="F82" s="210"/>
      <c r="G82" s="210"/>
      <c r="H82" s="210"/>
      <c r="I82" s="211"/>
    </row>
    <row r="83" spans="1:9" ht="13.5" customHeight="1">
      <c r="A83" s="224" t="s">
        <v>1174</v>
      </c>
      <c r="B83" s="238"/>
      <c r="C83" s="202" t="s">
        <v>1175</v>
      </c>
      <c r="D83" s="210"/>
      <c r="E83" s="210"/>
      <c r="F83" s="210"/>
      <c r="G83" s="210"/>
      <c r="H83" s="210"/>
      <c r="I83" s="211"/>
    </row>
    <row r="84" spans="1:9" ht="16.5" customHeight="1">
      <c r="A84" s="224" t="s">
        <v>1176</v>
      </c>
      <c r="B84" s="238"/>
      <c r="C84" s="202" t="s">
        <v>1177</v>
      </c>
      <c r="D84" s="210"/>
      <c r="E84" s="210"/>
      <c r="F84" s="210"/>
      <c r="G84" s="210"/>
      <c r="H84" s="210"/>
      <c r="I84" s="211"/>
    </row>
    <row r="85" spans="1:9" ht="16.5" customHeight="1">
      <c r="A85" s="224" t="s">
        <v>1178</v>
      </c>
      <c r="B85" s="238"/>
      <c r="C85" s="202" t="s">
        <v>1179</v>
      </c>
      <c r="D85" s="210"/>
      <c r="E85" s="210"/>
      <c r="F85" s="210"/>
      <c r="G85" s="210"/>
      <c r="H85" s="210"/>
      <c r="I85" s="211"/>
    </row>
    <row r="86" spans="1:9" ht="41.25" customHeight="1">
      <c r="A86" s="1160" t="s">
        <v>1180</v>
      </c>
      <c r="B86" s="1161"/>
      <c r="C86" s="202" t="s">
        <v>1181</v>
      </c>
      <c r="D86" s="210"/>
      <c r="E86" s="210"/>
      <c r="F86" s="210"/>
      <c r="G86" s="210"/>
      <c r="H86" s="210"/>
      <c r="I86" s="211"/>
    </row>
    <row r="87" spans="1:9" ht="14.25" customHeight="1">
      <c r="A87" s="224" t="s">
        <v>0</v>
      </c>
      <c r="B87" s="238"/>
      <c r="C87" s="202" t="s">
        <v>1</v>
      </c>
      <c r="D87" s="210"/>
      <c r="E87" s="210"/>
      <c r="F87" s="210"/>
      <c r="G87" s="210"/>
      <c r="H87" s="210"/>
      <c r="I87" s="211"/>
    </row>
    <row r="88" spans="1:9" ht="14.25" customHeight="1">
      <c r="A88" s="224" t="s">
        <v>2</v>
      </c>
      <c r="B88" s="238"/>
      <c r="C88" s="202" t="s">
        <v>3</v>
      </c>
      <c r="D88" s="210"/>
      <c r="E88" s="210"/>
      <c r="F88" s="210"/>
      <c r="G88" s="210"/>
      <c r="H88" s="210"/>
      <c r="I88" s="211"/>
    </row>
    <row r="89" spans="1:9" ht="14.25" customHeight="1">
      <c r="A89" s="224" t="s">
        <v>4</v>
      </c>
      <c r="B89" s="238"/>
      <c r="C89" s="202" t="s">
        <v>5</v>
      </c>
      <c r="D89" s="210"/>
      <c r="E89" s="210"/>
      <c r="F89" s="210"/>
      <c r="G89" s="210"/>
      <c r="H89" s="210"/>
      <c r="I89" s="211"/>
    </row>
    <row r="90" spans="1:9" ht="14.25" customHeight="1">
      <c r="A90" s="224" t="s">
        <v>6</v>
      </c>
      <c r="B90" s="238"/>
      <c r="C90" s="202" t="s">
        <v>7</v>
      </c>
      <c r="D90" s="210"/>
      <c r="E90" s="210"/>
      <c r="F90" s="210"/>
      <c r="G90" s="210"/>
      <c r="H90" s="210"/>
      <c r="I90" s="211"/>
    </row>
    <row r="91" spans="1:9" ht="13.5" customHeight="1">
      <c r="A91" s="224" t="s">
        <v>8</v>
      </c>
      <c r="B91" s="238"/>
      <c r="C91" s="202" t="s">
        <v>9</v>
      </c>
      <c r="D91" s="210"/>
      <c r="E91" s="210"/>
      <c r="F91" s="210"/>
      <c r="G91" s="210"/>
      <c r="H91" s="210"/>
      <c r="I91" s="211"/>
    </row>
    <row r="92" spans="1:9" ht="13.5" customHeight="1">
      <c r="A92" s="224"/>
      <c r="B92" s="225" t="s">
        <v>10</v>
      </c>
      <c r="C92" s="214" t="s">
        <v>11</v>
      </c>
      <c r="D92" s="210"/>
      <c r="E92" s="210"/>
      <c r="F92" s="210"/>
      <c r="G92" s="210"/>
      <c r="H92" s="210"/>
      <c r="I92" s="211"/>
    </row>
    <row r="93" spans="1:9" ht="13.5" customHeight="1">
      <c r="A93" s="224"/>
      <c r="B93" s="225" t="s">
        <v>12</v>
      </c>
      <c r="C93" s="214" t="s">
        <v>13</v>
      </c>
      <c r="D93" s="210"/>
      <c r="E93" s="210"/>
      <c r="F93" s="210"/>
      <c r="G93" s="210"/>
      <c r="H93" s="210"/>
      <c r="I93" s="211"/>
    </row>
    <row r="94" spans="1:9" ht="13.5" customHeight="1">
      <c r="A94" s="224"/>
      <c r="B94" s="225" t="s">
        <v>14</v>
      </c>
      <c r="C94" s="214" t="s">
        <v>15</v>
      </c>
      <c r="D94" s="210"/>
      <c r="E94" s="210"/>
      <c r="F94" s="210"/>
      <c r="G94" s="210"/>
      <c r="H94" s="210"/>
      <c r="I94" s="211"/>
    </row>
    <row r="95" spans="1:9" ht="27" customHeight="1">
      <c r="A95" s="1160" t="s">
        <v>16</v>
      </c>
      <c r="B95" s="1161"/>
      <c r="C95" s="202" t="s">
        <v>17</v>
      </c>
      <c r="D95" s="210"/>
      <c r="E95" s="210"/>
      <c r="F95" s="210"/>
      <c r="G95" s="210"/>
      <c r="H95" s="210"/>
      <c r="I95" s="211"/>
    </row>
    <row r="96" spans="1:9" ht="16.5" customHeight="1">
      <c r="A96" s="224" t="s">
        <v>18</v>
      </c>
      <c r="B96" s="241"/>
      <c r="C96" s="202" t="s">
        <v>19</v>
      </c>
      <c r="D96" s="210"/>
      <c r="E96" s="210"/>
      <c r="F96" s="210"/>
      <c r="G96" s="210"/>
      <c r="H96" s="210"/>
      <c r="I96" s="211"/>
    </row>
    <row r="97" spans="1:9" ht="13.5" customHeight="1">
      <c r="A97" s="224" t="s">
        <v>20</v>
      </c>
      <c r="B97" s="238"/>
      <c r="C97" s="202" t="s">
        <v>21</v>
      </c>
      <c r="D97" s="210"/>
      <c r="E97" s="210"/>
      <c r="F97" s="210"/>
      <c r="G97" s="210"/>
      <c r="H97" s="210"/>
      <c r="I97" s="211"/>
    </row>
    <row r="98" spans="1:9" ht="13.5" customHeight="1">
      <c r="A98" s="224"/>
      <c r="B98" s="225" t="s">
        <v>22</v>
      </c>
      <c r="C98" s="214" t="s">
        <v>23</v>
      </c>
      <c r="D98" s="210"/>
      <c r="E98" s="210"/>
      <c r="F98" s="210"/>
      <c r="G98" s="210"/>
      <c r="H98" s="210"/>
      <c r="I98" s="211"/>
    </row>
    <row r="99" spans="1:9" ht="13.5" customHeight="1">
      <c r="A99" s="226"/>
      <c r="B99" s="225" t="s">
        <v>24</v>
      </c>
      <c r="C99" s="214" t="s">
        <v>25</v>
      </c>
      <c r="D99" s="210"/>
      <c r="E99" s="210"/>
      <c r="F99" s="210"/>
      <c r="G99" s="210"/>
      <c r="H99" s="210"/>
      <c r="I99" s="211"/>
    </row>
    <row r="100" spans="1:9" ht="13.5" customHeight="1">
      <c r="A100" s="226"/>
      <c r="B100" s="225" t="s">
        <v>26</v>
      </c>
      <c r="C100" s="214" t="s">
        <v>27</v>
      </c>
      <c r="D100" s="210"/>
      <c r="E100" s="210"/>
      <c r="F100" s="210"/>
      <c r="G100" s="210"/>
      <c r="H100" s="210"/>
      <c r="I100" s="211"/>
    </row>
    <row r="101" spans="1:9" ht="13.5" customHeight="1">
      <c r="A101" s="226"/>
      <c r="B101" s="225" t="s">
        <v>28</v>
      </c>
      <c r="C101" s="214" t="s">
        <v>29</v>
      </c>
      <c r="D101" s="210"/>
      <c r="E101" s="210"/>
      <c r="F101" s="210"/>
      <c r="G101" s="210"/>
      <c r="H101" s="210"/>
      <c r="I101" s="211"/>
    </row>
    <row r="102" spans="1:9" ht="13.5" customHeight="1">
      <c r="A102" s="226"/>
      <c r="B102" s="225" t="s">
        <v>30</v>
      </c>
      <c r="C102" s="214" t="s">
        <v>31</v>
      </c>
      <c r="D102" s="210"/>
      <c r="E102" s="210"/>
      <c r="F102" s="210"/>
      <c r="G102" s="210"/>
      <c r="H102" s="210"/>
      <c r="I102" s="211"/>
    </row>
    <row r="103" spans="1:9" ht="13.5" customHeight="1">
      <c r="A103" s="226"/>
      <c r="B103" s="225" t="s">
        <v>32</v>
      </c>
      <c r="C103" s="214" t="s">
        <v>33</v>
      </c>
      <c r="D103" s="210"/>
      <c r="E103" s="210"/>
      <c r="F103" s="210"/>
      <c r="G103" s="210"/>
      <c r="H103" s="210"/>
      <c r="I103" s="211"/>
    </row>
    <row r="104" spans="1:9" ht="13.5" customHeight="1">
      <c r="A104" s="226"/>
      <c r="B104" s="225" t="s">
        <v>34</v>
      </c>
      <c r="C104" s="214" t="s">
        <v>35</v>
      </c>
      <c r="D104" s="210"/>
      <c r="E104" s="210"/>
      <c r="F104" s="210"/>
      <c r="G104" s="210"/>
      <c r="H104" s="210"/>
      <c r="I104" s="211"/>
    </row>
    <row r="105" spans="1:9" ht="13.5" customHeight="1">
      <c r="A105" s="224"/>
      <c r="B105" s="225" t="s">
        <v>36</v>
      </c>
      <c r="C105" s="214" t="s">
        <v>37</v>
      </c>
      <c r="D105" s="210"/>
      <c r="E105" s="210"/>
      <c r="F105" s="210"/>
      <c r="G105" s="210"/>
      <c r="H105" s="210"/>
      <c r="I105" s="211"/>
    </row>
    <row r="106" spans="1:9" ht="13.5" customHeight="1">
      <c r="A106" s="224"/>
      <c r="B106" s="225"/>
      <c r="C106" s="242"/>
      <c r="D106" s="210"/>
      <c r="E106" s="210"/>
      <c r="F106" s="210"/>
      <c r="G106" s="210"/>
      <c r="H106" s="210"/>
      <c r="I106" s="211"/>
    </row>
    <row r="107" spans="1:9" s="22" customFormat="1" ht="20.25" customHeight="1">
      <c r="A107" s="243" t="s">
        <v>38</v>
      </c>
      <c r="B107" s="244"/>
      <c r="C107" s="233" t="s">
        <v>39</v>
      </c>
      <c r="D107" s="234"/>
      <c r="E107" s="234"/>
      <c r="F107" s="234"/>
      <c r="G107" s="234"/>
      <c r="H107" s="234"/>
      <c r="I107" s="235"/>
    </row>
    <row r="108" spans="1:9" ht="17.25" customHeight="1">
      <c r="A108" s="212" t="s">
        <v>40</v>
      </c>
      <c r="B108" s="238"/>
      <c r="C108" s="202" t="s">
        <v>41</v>
      </c>
      <c r="D108" s="210"/>
      <c r="E108" s="210"/>
      <c r="F108" s="210"/>
      <c r="G108" s="210"/>
      <c r="H108" s="210"/>
      <c r="I108" s="211"/>
    </row>
    <row r="109" spans="1:9" ht="17.25" customHeight="1">
      <c r="A109" s="224"/>
      <c r="B109" s="213" t="s">
        <v>42</v>
      </c>
      <c r="C109" s="214" t="s">
        <v>43</v>
      </c>
      <c r="D109" s="210"/>
      <c r="E109" s="210"/>
      <c r="F109" s="210"/>
      <c r="G109" s="210"/>
      <c r="H109" s="210"/>
      <c r="I109" s="211"/>
    </row>
    <row r="110" spans="1:9" ht="17.25" customHeight="1">
      <c r="A110" s="224"/>
      <c r="B110" s="213" t="s">
        <v>44</v>
      </c>
      <c r="C110" s="214" t="s">
        <v>45</v>
      </c>
      <c r="D110" s="210"/>
      <c r="E110" s="210"/>
      <c r="F110" s="210"/>
      <c r="G110" s="210"/>
      <c r="H110" s="210"/>
      <c r="I110" s="211"/>
    </row>
    <row r="111" spans="1:9" ht="17.25" customHeight="1">
      <c r="A111" s="212" t="s">
        <v>46</v>
      </c>
      <c r="B111" s="238"/>
      <c r="C111" s="202" t="s">
        <v>1700</v>
      </c>
      <c r="D111" s="210"/>
      <c r="E111" s="210"/>
      <c r="F111" s="210"/>
      <c r="G111" s="210"/>
      <c r="H111" s="210"/>
      <c r="I111" s="211"/>
    </row>
    <row r="112" spans="1:9" ht="17.25" customHeight="1">
      <c r="A112" s="212"/>
      <c r="B112" s="213" t="s">
        <v>47</v>
      </c>
      <c r="C112" s="214" t="s">
        <v>1701</v>
      </c>
      <c r="D112" s="210"/>
      <c r="E112" s="210"/>
      <c r="F112" s="210"/>
      <c r="G112" s="210"/>
      <c r="H112" s="210"/>
      <c r="I112" s="211"/>
    </row>
    <row r="113" spans="1:9" ht="15" customHeight="1">
      <c r="A113" s="224"/>
      <c r="B113" s="237" t="s">
        <v>48</v>
      </c>
      <c r="C113" s="214" t="s">
        <v>49</v>
      </c>
      <c r="D113" s="210"/>
      <c r="E113" s="210"/>
      <c r="F113" s="210"/>
      <c r="G113" s="210"/>
      <c r="H113" s="210"/>
      <c r="I113" s="211"/>
    </row>
    <row r="114" spans="1:9" ht="16.5" customHeight="1">
      <c r="A114" s="224"/>
      <c r="B114" s="245" t="s">
        <v>50</v>
      </c>
      <c r="C114" s="214" t="s">
        <v>51</v>
      </c>
      <c r="D114" s="210"/>
      <c r="E114" s="210"/>
      <c r="F114" s="210"/>
      <c r="G114" s="210"/>
      <c r="H114" s="210"/>
      <c r="I114" s="211"/>
    </row>
    <row r="115" spans="1:9" ht="17.25" customHeight="1">
      <c r="A115" s="224"/>
      <c r="B115" s="245" t="s">
        <v>52</v>
      </c>
      <c r="C115" s="214" t="s">
        <v>823</v>
      </c>
      <c r="D115" s="210"/>
      <c r="E115" s="210"/>
      <c r="F115" s="210"/>
      <c r="G115" s="210"/>
      <c r="H115" s="210"/>
      <c r="I115" s="211"/>
    </row>
    <row r="116" spans="1:9" ht="17.25" customHeight="1">
      <c r="A116" s="246" t="s">
        <v>53</v>
      </c>
      <c r="B116" s="247"/>
      <c r="C116" s="202" t="s">
        <v>54</v>
      </c>
      <c r="D116" s="210"/>
      <c r="E116" s="210"/>
      <c r="F116" s="210"/>
      <c r="G116" s="210"/>
      <c r="H116" s="210"/>
      <c r="I116" s="211"/>
    </row>
    <row r="117" spans="1:9" ht="17.25" customHeight="1">
      <c r="A117" s="246"/>
      <c r="B117" s="213" t="s">
        <v>55</v>
      </c>
      <c r="C117" s="214" t="s">
        <v>56</v>
      </c>
      <c r="D117" s="210"/>
      <c r="E117" s="210"/>
      <c r="F117" s="210"/>
      <c r="G117" s="210"/>
      <c r="H117" s="210"/>
      <c r="I117" s="211"/>
    </row>
    <row r="118" spans="1:9" ht="17.25" customHeight="1">
      <c r="A118" s="224"/>
      <c r="B118" s="213" t="s">
        <v>57</v>
      </c>
      <c r="C118" s="214" t="s">
        <v>58</v>
      </c>
      <c r="D118" s="210"/>
      <c r="E118" s="210"/>
      <c r="F118" s="210"/>
      <c r="G118" s="210"/>
      <c r="H118" s="210"/>
      <c r="I118" s="211"/>
    </row>
    <row r="119" spans="1:9" ht="17.25" customHeight="1">
      <c r="A119" s="224"/>
      <c r="B119" s="237" t="s">
        <v>59</v>
      </c>
      <c r="C119" s="214" t="s">
        <v>60</v>
      </c>
      <c r="D119" s="210"/>
      <c r="E119" s="210"/>
      <c r="F119" s="210"/>
      <c r="G119" s="210"/>
      <c r="H119" s="210"/>
      <c r="I119" s="211"/>
    </row>
    <row r="120" spans="1:9" ht="15" customHeight="1">
      <c r="A120" s="224"/>
      <c r="B120" s="237" t="s">
        <v>61</v>
      </c>
      <c r="C120" s="214" t="s">
        <v>62</v>
      </c>
      <c r="D120" s="210"/>
      <c r="E120" s="210"/>
      <c r="F120" s="210"/>
      <c r="G120" s="210"/>
      <c r="H120" s="210"/>
      <c r="I120" s="211"/>
    </row>
    <row r="121" spans="1:9" ht="17.25" customHeight="1">
      <c r="A121" s="224"/>
      <c r="B121" s="237" t="s">
        <v>63</v>
      </c>
      <c r="C121" s="214" t="s">
        <v>64</v>
      </c>
      <c r="D121" s="210"/>
      <c r="E121" s="210"/>
      <c r="F121" s="210"/>
      <c r="G121" s="210"/>
      <c r="H121" s="210"/>
      <c r="I121" s="211"/>
    </row>
    <row r="122" spans="1:9" s="24" customFormat="1" ht="14.25" customHeight="1">
      <c r="A122" s="224"/>
      <c r="B122" s="238"/>
      <c r="C122" s="248"/>
      <c r="D122" s="210"/>
      <c r="E122" s="210"/>
      <c r="F122" s="210"/>
      <c r="G122" s="210"/>
      <c r="H122" s="210"/>
      <c r="I122" s="211"/>
    </row>
    <row r="123" spans="1:9" s="25" customFormat="1" ht="17.25" customHeight="1">
      <c r="A123" s="243" t="s">
        <v>65</v>
      </c>
      <c r="B123" s="249"/>
      <c r="C123" s="233" t="s">
        <v>66</v>
      </c>
      <c r="D123" s="234"/>
      <c r="E123" s="234"/>
      <c r="F123" s="234"/>
      <c r="G123" s="234"/>
      <c r="H123" s="234"/>
      <c r="I123" s="235"/>
    </row>
    <row r="124" spans="1:9" s="24" customFormat="1" ht="17.25" customHeight="1">
      <c r="A124" s="208"/>
      <c r="B124" s="250" t="s">
        <v>391</v>
      </c>
      <c r="C124" s="251" t="s">
        <v>392</v>
      </c>
      <c r="D124" s="210"/>
      <c r="E124" s="210"/>
      <c r="F124" s="210"/>
      <c r="G124" s="210"/>
      <c r="H124" s="210"/>
      <c r="I124" s="211"/>
    </row>
    <row r="125" spans="1:9" s="24" customFormat="1" ht="34.5" customHeight="1">
      <c r="A125" s="208"/>
      <c r="B125" s="252" t="s">
        <v>393</v>
      </c>
      <c r="C125" s="251" t="s">
        <v>394</v>
      </c>
      <c r="D125" s="210"/>
      <c r="E125" s="210"/>
      <c r="F125" s="210"/>
      <c r="G125" s="210"/>
      <c r="H125" s="210"/>
      <c r="I125" s="211"/>
    </row>
    <row r="126" spans="1:9" s="24" customFormat="1" ht="17.25" customHeight="1">
      <c r="A126" s="208"/>
      <c r="B126" s="253" t="s">
        <v>395</v>
      </c>
      <c r="C126" s="251" t="s">
        <v>396</v>
      </c>
      <c r="D126" s="210"/>
      <c r="E126" s="210"/>
      <c r="F126" s="210"/>
      <c r="G126" s="210"/>
      <c r="H126" s="210"/>
      <c r="I126" s="211"/>
    </row>
    <row r="127" spans="1:9" s="24" customFormat="1" ht="21.75" customHeight="1">
      <c r="A127" s="254" t="s">
        <v>397</v>
      </c>
      <c r="B127" s="255"/>
      <c r="C127" s="256" t="s">
        <v>398</v>
      </c>
      <c r="D127" s="210"/>
      <c r="E127" s="210"/>
      <c r="F127" s="210"/>
      <c r="G127" s="210"/>
      <c r="H127" s="210"/>
      <c r="I127" s="211"/>
    </row>
    <row r="128" spans="1:9" s="24" customFormat="1" ht="16.5" customHeight="1">
      <c r="A128" s="224" t="s">
        <v>399</v>
      </c>
      <c r="B128" s="225"/>
      <c r="C128" s="202" t="s">
        <v>400</v>
      </c>
      <c r="D128" s="210"/>
      <c r="E128" s="210"/>
      <c r="F128" s="210"/>
      <c r="G128" s="210"/>
      <c r="H128" s="210"/>
      <c r="I128" s="211"/>
    </row>
    <row r="129" spans="1:9" s="24" customFormat="1" ht="15">
      <c r="A129" s="257"/>
      <c r="B129" s="258"/>
      <c r="C129" s="259"/>
      <c r="D129" s="260"/>
      <c r="E129" s="260"/>
      <c r="F129" s="260"/>
      <c r="G129" s="260"/>
      <c r="H129" s="260"/>
      <c r="I129" s="261"/>
    </row>
    <row r="130" spans="1:9" s="25" customFormat="1" ht="32.25" customHeight="1">
      <c r="A130" s="1162" t="s">
        <v>401</v>
      </c>
      <c r="B130" s="1163"/>
      <c r="C130" s="233" t="s">
        <v>194</v>
      </c>
      <c r="D130" s="234"/>
      <c r="E130" s="234"/>
      <c r="F130" s="234"/>
      <c r="G130" s="234"/>
      <c r="H130" s="234"/>
      <c r="I130" s="235"/>
    </row>
    <row r="131" spans="1:9" s="24" customFormat="1" ht="31.5" customHeight="1">
      <c r="A131" s="1167" t="s">
        <v>402</v>
      </c>
      <c r="B131" s="1179"/>
      <c r="C131" s="202" t="s">
        <v>403</v>
      </c>
      <c r="D131" s="210"/>
      <c r="E131" s="210"/>
      <c r="F131" s="210"/>
      <c r="G131" s="210"/>
      <c r="H131" s="210"/>
      <c r="I131" s="211"/>
    </row>
    <row r="132" spans="1:9" s="24" customFormat="1" ht="15.75" customHeight="1">
      <c r="A132" s="224"/>
      <c r="B132" s="225" t="s">
        <v>404</v>
      </c>
      <c r="C132" s="214" t="s">
        <v>405</v>
      </c>
      <c r="D132" s="210"/>
      <c r="E132" s="210"/>
      <c r="F132" s="210"/>
      <c r="G132" s="210"/>
      <c r="H132" s="210"/>
      <c r="I132" s="211"/>
    </row>
    <row r="133" spans="1:9" s="24" customFormat="1" ht="18" customHeight="1">
      <c r="A133" s="224"/>
      <c r="B133" s="245" t="s">
        <v>406</v>
      </c>
      <c r="C133" s="214" t="s">
        <v>407</v>
      </c>
      <c r="D133" s="210"/>
      <c r="E133" s="210"/>
      <c r="F133" s="210"/>
      <c r="G133" s="210"/>
      <c r="H133" s="210"/>
      <c r="I133" s="211"/>
    </row>
    <row r="134" spans="1:9" s="24" customFormat="1" ht="24.75" customHeight="1">
      <c r="A134" s="224"/>
      <c r="B134" s="237" t="s">
        <v>408</v>
      </c>
      <c r="C134" s="214" t="s">
        <v>409</v>
      </c>
      <c r="D134" s="262"/>
      <c r="E134" s="210"/>
      <c r="F134" s="210"/>
      <c r="G134" s="210"/>
      <c r="H134" s="210"/>
      <c r="I134" s="211"/>
    </row>
    <row r="135" spans="1:9" s="24" customFormat="1" ht="25.5" customHeight="1">
      <c r="A135" s="224"/>
      <c r="B135" s="237" t="s">
        <v>100</v>
      </c>
      <c r="C135" s="214" t="s">
        <v>410</v>
      </c>
      <c r="D135" s="262"/>
      <c r="E135" s="210"/>
      <c r="F135" s="210"/>
      <c r="G135" s="210"/>
      <c r="H135" s="210"/>
      <c r="I135" s="211"/>
    </row>
    <row r="136" spans="1:9" s="24" customFormat="1" ht="24.75" customHeight="1">
      <c r="A136" s="263"/>
      <c r="B136" s="237" t="s">
        <v>411</v>
      </c>
      <c r="C136" s="214" t="s">
        <v>412</v>
      </c>
      <c r="D136" s="210"/>
      <c r="E136" s="210"/>
      <c r="F136" s="210"/>
      <c r="G136" s="210"/>
      <c r="H136" s="210"/>
      <c r="I136" s="211"/>
    </row>
    <row r="137" spans="1:9" s="24" customFormat="1" ht="30.75" customHeight="1">
      <c r="A137" s="263"/>
      <c r="B137" s="237" t="s">
        <v>413</v>
      </c>
      <c r="C137" s="214" t="s">
        <v>414</v>
      </c>
      <c r="D137" s="210"/>
      <c r="E137" s="210"/>
      <c r="F137" s="210"/>
      <c r="G137" s="210"/>
      <c r="H137" s="210"/>
      <c r="I137" s="211"/>
    </row>
    <row r="138" spans="1:9" s="24" customFormat="1" ht="26.25" customHeight="1">
      <c r="A138" s="263"/>
      <c r="B138" s="237" t="s">
        <v>415</v>
      </c>
      <c r="C138" s="214" t="s">
        <v>416</v>
      </c>
      <c r="D138" s="210"/>
      <c r="E138" s="210"/>
      <c r="F138" s="210"/>
      <c r="G138" s="210"/>
      <c r="H138" s="210"/>
      <c r="I138" s="211"/>
    </row>
    <row r="139" spans="1:9" s="24" customFormat="1" ht="33" customHeight="1">
      <c r="A139" s="263"/>
      <c r="B139" s="237" t="s">
        <v>417</v>
      </c>
      <c r="C139" s="214" t="s">
        <v>418</v>
      </c>
      <c r="D139" s="210"/>
      <c r="E139" s="210"/>
      <c r="F139" s="210"/>
      <c r="G139" s="210"/>
      <c r="H139" s="210"/>
      <c r="I139" s="211"/>
    </row>
    <row r="140" spans="1:9" s="27" customFormat="1" ht="24" customHeight="1">
      <c r="A140" s="264"/>
      <c r="B140" s="265" t="s">
        <v>1182</v>
      </c>
      <c r="C140" s="266" t="s">
        <v>1183</v>
      </c>
      <c r="D140" s="267"/>
      <c r="E140" s="267"/>
      <c r="F140" s="267"/>
      <c r="G140" s="267"/>
      <c r="H140" s="267"/>
      <c r="I140" s="268"/>
    </row>
    <row r="141" spans="1:9" s="27" customFormat="1" ht="20.25" customHeight="1">
      <c r="A141" s="264"/>
      <c r="B141" s="265" t="s">
        <v>1184</v>
      </c>
      <c r="C141" s="266" t="s">
        <v>1185</v>
      </c>
      <c r="D141" s="267"/>
      <c r="E141" s="267"/>
      <c r="F141" s="267"/>
      <c r="G141" s="267"/>
      <c r="H141" s="267"/>
      <c r="I141" s="268"/>
    </row>
    <row r="142" spans="1:9" s="27" customFormat="1" ht="20.25" customHeight="1">
      <c r="A142" s="264"/>
      <c r="B142" s="265" t="s">
        <v>1186</v>
      </c>
      <c r="C142" s="266" t="s">
        <v>1187</v>
      </c>
      <c r="D142" s="267"/>
      <c r="E142" s="267"/>
      <c r="F142" s="267"/>
      <c r="G142" s="267"/>
      <c r="H142" s="267"/>
      <c r="I142" s="268"/>
    </row>
    <row r="143" spans="1:9" s="25" customFormat="1" ht="17.25" customHeight="1">
      <c r="A143" s="243" t="s">
        <v>1367</v>
      </c>
      <c r="B143" s="244"/>
      <c r="C143" s="269" t="s">
        <v>195</v>
      </c>
      <c r="D143" s="234"/>
      <c r="E143" s="234"/>
      <c r="F143" s="234"/>
      <c r="G143" s="234"/>
      <c r="H143" s="234"/>
      <c r="I143" s="235"/>
    </row>
    <row r="144" spans="1:9" s="25" customFormat="1" ht="15" customHeight="1">
      <c r="A144" s="1167" t="s">
        <v>1368</v>
      </c>
      <c r="B144" s="1168"/>
      <c r="C144" s="202" t="s">
        <v>2041</v>
      </c>
      <c r="D144" s="234"/>
      <c r="E144" s="234"/>
      <c r="F144" s="234"/>
      <c r="G144" s="234"/>
      <c r="H144" s="234"/>
      <c r="I144" s="235"/>
    </row>
    <row r="145" spans="1:9" s="24" customFormat="1" ht="13.5" customHeight="1">
      <c r="A145" s="270"/>
      <c r="B145" s="225" t="s">
        <v>242</v>
      </c>
      <c r="C145" s="214" t="s">
        <v>243</v>
      </c>
      <c r="D145" s="210"/>
      <c r="E145" s="210"/>
      <c r="F145" s="210"/>
      <c r="G145" s="210"/>
      <c r="H145" s="210"/>
      <c r="I145" s="211"/>
    </row>
    <row r="146" spans="1:9" s="24" customFormat="1" ht="13.5" customHeight="1">
      <c r="A146" s="224" t="s">
        <v>1188</v>
      </c>
      <c r="B146" s="224"/>
      <c r="C146" s="202" t="s">
        <v>96</v>
      </c>
      <c r="D146" s="210"/>
      <c r="E146" s="210"/>
      <c r="F146" s="210"/>
      <c r="G146" s="210"/>
      <c r="H146" s="210"/>
      <c r="I146" s="211"/>
    </row>
    <row r="147" spans="1:9" s="24" customFormat="1" ht="13.5" customHeight="1">
      <c r="A147" s="271"/>
      <c r="B147" s="225" t="s">
        <v>1189</v>
      </c>
      <c r="C147" s="214" t="s">
        <v>1190</v>
      </c>
      <c r="D147" s="210"/>
      <c r="E147" s="210"/>
      <c r="F147" s="210"/>
      <c r="G147" s="210"/>
      <c r="H147" s="210"/>
      <c r="I147" s="211"/>
    </row>
    <row r="148" spans="1:9" s="24" customFormat="1" ht="13.5" customHeight="1">
      <c r="A148" s="210"/>
      <c r="B148" s="225" t="s">
        <v>1191</v>
      </c>
      <c r="C148" s="214" t="s">
        <v>1192</v>
      </c>
      <c r="D148" s="210"/>
      <c r="E148" s="210"/>
      <c r="F148" s="210"/>
      <c r="G148" s="210"/>
      <c r="H148" s="210"/>
      <c r="I148" s="211"/>
    </row>
    <row r="149" spans="1:9" s="24" customFormat="1" ht="17.25" customHeight="1">
      <c r="A149" s="208" t="s">
        <v>1193</v>
      </c>
      <c r="B149" s="272"/>
      <c r="C149" s="202" t="s">
        <v>1194</v>
      </c>
      <c r="D149" s="210"/>
      <c r="E149" s="210"/>
      <c r="F149" s="210"/>
      <c r="G149" s="210"/>
      <c r="H149" s="210"/>
      <c r="I149" s="211"/>
    </row>
    <row r="150" spans="1:9" s="24" customFormat="1" ht="15">
      <c r="A150" s="273" t="s">
        <v>1195</v>
      </c>
      <c r="B150" s="213"/>
      <c r="C150" s="202" t="s">
        <v>1196</v>
      </c>
      <c r="D150" s="210"/>
      <c r="E150" s="210"/>
      <c r="F150" s="210"/>
      <c r="G150" s="210"/>
      <c r="H150" s="210"/>
      <c r="I150" s="211"/>
    </row>
    <row r="151" spans="1:9" s="24" customFormat="1" ht="14.25">
      <c r="A151" s="224"/>
      <c r="B151" s="274" t="s">
        <v>1197</v>
      </c>
      <c r="C151" s="214" t="s">
        <v>1198</v>
      </c>
      <c r="D151" s="210"/>
      <c r="E151" s="210"/>
      <c r="F151" s="210"/>
      <c r="G151" s="210"/>
      <c r="H151" s="210"/>
      <c r="I151" s="211"/>
    </row>
    <row r="152" spans="1:9" s="24" customFormat="1" ht="14.25">
      <c r="A152" s="226"/>
      <c r="B152" s="274" t="s">
        <v>1199</v>
      </c>
      <c r="C152" s="214" t="s">
        <v>1200</v>
      </c>
      <c r="D152" s="210"/>
      <c r="E152" s="210"/>
      <c r="F152" s="210"/>
      <c r="G152" s="210"/>
      <c r="H152" s="210"/>
      <c r="I152" s="211"/>
    </row>
    <row r="153" spans="1:9" s="24" customFormat="1" ht="15" customHeight="1">
      <c r="A153" s="226"/>
      <c r="B153" s="274" t="s">
        <v>1201</v>
      </c>
      <c r="C153" s="214" t="s">
        <v>1202</v>
      </c>
      <c r="D153" s="210"/>
      <c r="E153" s="210"/>
      <c r="F153" s="210"/>
      <c r="G153" s="210"/>
      <c r="H153" s="210"/>
      <c r="I153" s="211"/>
    </row>
    <row r="154" spans="1:9" s="24" customFormat="1" ht="14.25">
      <c r="A154" s="226"/>
      <c r="B154" s="274" t="s">
        <v>1203</v>
      </c>
      <c r="C154" s="214" t="s">
        <v>1204</v>
      </c>
      <c r="D154" s="210"/>
      <c r="E154" s="210"/>
      <c r="F154" s="210"/>
      <c r="G154" s="210"/>
      <c r="H154" s="210"/>
      <c r="I154" s="211"/>
    </row>
    <row r="155" spans="1:9" s="24" customFormat="1" ht="12.75">
      <c r="A155" s="226"/>
      <c r="B155" s="274"/>
      <c r="C155" s="275"/>
      <c r="D155" s="210"/>
      <c r="E155" s="210"/>
      <c r="F155" s="210"/>
      <c r="G155" s="210"/>
      <c r="H155" s="210"/>
      <c r="I155" s="211"/>
    </row>
    <row r="156" spans="1:9" s="25" customFormat="1" ht="30.75" customHeight="1">
      <c r="A156" s="1158" t="s">
        <v>1205</v>
      </c>
      <c r="B156" s="1159"/>
      <c r="C156" s="233" t="s">
        <v>1206</v>
      </c>
      <c r="D156" s="234"/>
      <c r="E156" s="234"/>
      <c r="F156" s="234"/>
      <c r="G156" s="234"/>
      <c r="H156" s="234"/>
      <c r="I156" s="235"/>
    </row>
    <row r="157" spans="1:9" s="24" customFormat="1" ht="15">
      <c r="A157" s="224" t="s">
        <v>1207</v>
      </c>
      <c r="B157" s="238"/>
      <c r="C157" s="202" t="s">
        <v>1208</v>
      </c>
      <c r="D157" s="210"/>
      <c r="E157" s="210"/>
      <c r="F157" s="210"/>
      <c r="G157" s="210"/>
      <c r="H157" s="210"/>
      <c r="I157" s="211"/>
    </row>
    <row r="158" spans="1:9" s="24" customFormat="1" ht="15">
      <c r="A158" s="240" t="s">
        <v>1209</v>
      </c>
      <c r="B158" s="238"/>
      <c r="C158" s="202" t="s">
        <v>1944</v>
      </c>
      <c r="D158" s="210"/>
      <c r="E158" s="210"/>
      <c r="F158" s="210"/>
      <c r="G158" s="210"/>
      <c r="H158" s="210"/>
      <c r="I158" s="211"/>
    </row>
    <row r="159" spans="1:9" s="24" customFormat="1" ht="15" customHeight="1">
      <c r="A159" s="1165" t="s">
        <v>1210</v>
      </c>
      <c r="B159" s="1166"/>
      <c r="C159" s="202" t="s">
        <v>1211</v>
      </c>
      <c r="D159" s="210"/>
      <c r="E159" s="210"/>
      <c r="F159" s="210"/>
      <c r="G159" s="210"/>
      <c r="H159" s="210"/>
      <c r="I159" s="211"/>
    </row>
    <row r="160" spans="1:9" s="24" customFormat="1" ht="15" customHeight="1">
      <c r="A160" s="1165" t="s">
        <v>1212</v>
      </c>
      <c r="B160" s="1166"/>
      <c r="C160" s="202" t="s">
        <v>1213</v>
      </c>
      <c r="D160" s="210"/>
      <c r="E160" s="210"/>
      <c r="F160" s="210"/>
      <c r="G160" s="210"/>
      <c r="H160" s="210"/>
      <c r="I160" s="211"/>
    </row>
    <row r="161" spans="1:9" s="24" customFormat="1" ht="15">
      <c r="A161" s="240" t="s">
        <v>1214</v>
      </c>
      <c r="B161" s="238"/>
      <c r="C161" s="202" t="s">
        <v>1215</v>
      </c>
      <c r="D161" s="210"/>
      <c r="E161" s="210"/>
      <c r="F161" s="210"/>
      <c r="G161" s="210"/>
      <c r="H161" s="210"/>
      <c r="I161" s="211"/>
    </row>
    <row r="162" spans="1:9" s="24" customFormat="1" ht="15">
      <c r="A162" s="240" t="s">
        <v>1216</v>
      </c>
      <c r="B162" s="238"/>
      <c r="C162" s="202" t="s">
        <v>1217</v>
      </c>
      <c r="D162" s="210"/>
      <c r="E162" s="210"/>
      <c r="F162" s="210"/>
      <c r="G162" s="210"/>
      <c r="H162" s="210"/>
      <c r="I162" s="211"/>
    </row>
    <row r="163" spans="1:9" s="24" customFormat="1" ht="15">
      <c r="A163" s="240" t="s">
        <v>1218</v>
      </c>
      <c r="B163" s="276"/>
      <c r="C163" s="202" t="s">
        <v>1219</v>
      </c>
      <c r="D163" s="210"/>
      <c r="E163" s="210"/>
      <c r="F163" s="210"/>
      <c r="G163" s="210"/>
      <c r="H163" s="210"/>
      <c r="I163" s="211"/>
    </row>
    <row r="164" spans="1:9" s="24" customFormat="1" ht="15">
      <c r="A164" s="240" t="s">
        <v>1220</v>
      </c>
      <c r="B164" s="240"/>
      <c r="C164" s="202" t="s">
        <v>1221</v>
      </c>
      <c r="D164" s="210"/>
      <c r="E164" s="210"/>
      <c r="F164" s="210"/>
      <c r="G164" s="210"/>
      <c r="H164" s="210"/>
      <c r="I164" s="211"/>
    </row>
    <row r="165" spans="1:9" s="24" customFormat="1" ht="15">
      <c r="A165" s="277" t="s">
        <v>1222</v>
      </c>
      <c r="B165" s="277"/>
      <c r="C165" s="202" t="s">
        <v>1223</v>
      </c>
      <c r="D165" s="210"/>
      <c r="E165" s="210"/>
      <c r="F165" s="210"/>
      <c r="G165" s="210"/>
      <c r="H165" s="210"/>
      <c r="I165" s="211"/>
    </row>
    <row r="166" spans="1:9" s="24" customFormat="1" ht="15">
      <c r="A166" s="278" t="s">
        <v>1224</v>
      </c>
      <c r="B166" s="279"/>
      <c r="C166" s="202" t="s">
        <v>1225</v>
      </c>
      <c r="D166" s="210"/>
      <c r="E166" s="210"/>
      <c r="F166" s="210"/>
      <c r="G166" s="210"/>
      <c r="H166" s="210"/>
      <c r="I166" s="211"/>
    </row>
    <row r="167" spans="1:9" s="24" customFormat="1" ht="14.25">
      <c r="A167" s="280"/>
      <c r="B167" s="279"/>
      <c r="C167" s="214"/>
      <c r="D167" s="210"/>
      <c r="E167" s="210"/>
      <c r="F167" s="210"/>
      <c r="G167" s="210"/>
      <c r="H167" s="210"/>
      <c r="I167" s="211"/>
    </row>
    <row r="168" spans="1:9" s="25" customFormat="1" ht="15">
      <c r="A168" s="281" t="s">
        <v>1226</v>
      </c>
      <c r="B168" s="244"/>
      <c r="C168" s="233" t="s">
        <v>1227</v>
      </c>
      <c r="D168" s="234"/>
      <c r="E168" s="234"/>
      <c r="F168" s="234"/>
      <c r="G168" s="234"/>
      <c r="H168" s="234"/>
      <c r="I168" s="235"/>
    </row>
    <row r="169" spans="1:9" s="24" customFormat="1" ht="25.5" customHeight="1">
      <c r="A169" s="1169" t="s">
        <v>1228</v>
      </c>
      <c r="B169" s="1170"/>
      <c r="C169" s="202" t="s">
        <v>1229</v>
      </c>
      <c r="D169" s="210"/>
      <c r="E169" s="210"/>
      <c r="F169" s="210"/>
      <c r="G169" s="210"/>
      <c r="H169" s="210"/>
      <c r="I169" s="211"/>
    </row>
    <row r="170" spans="1:9" s="24" customFormat="1" ht="15">
      <c r="A170" s="240" t="s">
        <v>1230</v>
      </c>
      <c r="B170" s="238"/>
      <c r="C170" s="202" t="s">
        <v>1231</v>
      </c>
      <c r="D170" s="210"/>
      <c r="E170" s="210"/>
      <c r="F170" s="210"/>
      <c r="G170" s="210"/>
      <c r="H170" s="210"/>
      <c r="I170" s="211"/>
    </row>
    <row r="171" spans="1:9" s="24" customFormat="1" ht="12.75">
      <c r="A171" s="240"/>
      <c r="B171" s="238"/>
      <c r="C171" s="282"/>
      <c r="D171" s="210"/>
      <c r="E171" s="210"/>
      <c r="F171" s="210"/>
      <c r="G171" s="210"/>
      <c r="H171" s="210"/>
      <c r="I171" s="211"/>
    </row>
    <row r="172" spans="1:9" s="25" customFormat="1" ht="15">
      <c r="A172" s="283" t="s">
        <v>1232</v>
      </c>
      <c r="B172" s="244"/>
      <c r="C172" s="233" t="s">
        <v>1233</v>
      </c>
      <c r="D172" s="234"/>
      <c r="E172" s="234"/>
      <c r="F172" s="234"/>
      <c r="G172" s="234"/>
      <c r="H172" s="234"/>
      <c r="I172" s="235"/>
    </row>
    <row r="173" spans="1:9" s="24" customFormat="1" ht="15">
      <c r="A173" s="212" t="s">
        <v>2002</v>
      </c>
      <c r="B173" s="238"/>
      <c r="C173" s="202" t="s">
        <v>2003</v>
      </c>
      <c r="D173" s="210"/>
      <c r="E173" s="210"/>
      <c r="F173" s="210"/>
      <c r="G173" s="210"/>
      <c r="H173" s="210"/>
      <c r="I173" s="211"/>
    </row>
    <row r="174" spans="1:9" s="24" customFormat="1" ht="14.25">
      <c r="A174" s="224"/>
      <c r="B174" s="237" t="s">
        <v>2004</v>
      </c>
      <c r="C174" s="214" t="s">
        <v>2005</v>
      </c>
      <c r="D174" s="210"/>
      <c r="E174" s="210"/>
      <c r="F174" s="210"/>
      <c r="G174" s="210"/>
      <c r="H174" s="210"/>
      <c r="I174" s="211"/>
    </row>
    <row r="175" spans="1:9" s="24" customFormat="1" ht="14.25">
      <c r="A175" s="224"/>
      <c r="B175" s="237" t="s">
        <v>2006</v>
      </c>
      <c r="C175" s="214" t="s">
        <v>2007</v>
      </c>
      <c r="D175" s="210"/>
      <c r="E175" s="210"/>
      <c r="F175" s="210"/>
      <c r="G175" s="210"/>
      <c r="H175" s="210"/>
      <c r="I175" s="211"/>
    </row>
    <row r="176" spans="1:9" s="24" customFormat="1" ht="15.75" customHeight="1">
      <c r="A176" s="224"/>
      <c r="B176" s="237" t="s">
        <v>2008</v>
      </c>
      <c r="C176" s="214" t="s">
        <v>2009</v>
      </c>
      <c r="D176" s="210"/>
      <c r="E176" s="210"/>
      <c r="F176" s="210"/>
      <c r="G176" s="210"/>
      <c r="H176" s="210"/>
      <c r="I176" s="211"/>
    </row>
    <row r="177" spans="1:9" s="24" customFormat="1" ht="14.25">
      <c r="A177" s="224"/>
      <c r="B177" s="213" t="s">
        <v>2010</v>
      </c>
      <c r="C177" s="214" t="s">
        <v>2011</v>
      </c>
      <c r="D177" s="210"/>
      <c r="E177" s="210"/>
      <c r="F177" s="210"/>
      <c r="G177" s="210"/>
      <c r="H177" s="210"/>
      <c r="I177" s="211"/>
    </row>
    <row r="178" spans="1:9" s="24" customFormat="1" ht="15">
      <c r="A178" s="212" t="s">
        <v>2012</v>
      </c>
      <c r="B178" s="238"/>
      <c r="C178" s="202" t="s">
        <v>634</v>
      </c>
      <c r="D178" s="210"/>
      <c r="E178" s="210"/>
      <c r="F178" s="210"/>
      <c r="G178" s="210"/>
      <c r="H178" s="210"/>
      <c r="I178" s="211"/>
    </row>
    <row r="179" spans="1:9" s="24" customFormat="1" ht="14.25">
      <c r="A179" s="224"/>
      <c r="B179" s="213" t="s">
        <v>2013</v>
      </c>
      <c r="C179" s="214" t="s">
        <v>2014</v>
      </c>
      <c r="D179" s="210"/>
      <c r="E179" s="210"/>
      <c r="F179" s="210"/>
      <c r="G179" s="210"/>
      <c r="H179" s="210"/>
      <c r="I179" s="211"/>
    </row>
    <row r="180" spans="1:9" s="24" customFormat="1" ht="14.25">
      <c r="A180" s="224"/>
      <c r="B180" s="213" t="s">
        <v>2015</v>
      </c>
      <c r="C180" s="214" t="s">
        <v>2016</v>
      </c>
      <c r="D180" s="210"/>
      <c r="E180" s="210"/>
      <c r="F180" s="210"/>
      <c r="G180" s="210"/>
      <c r="H180" s="210"/>
      <c r="I180" s="211"/>
    </row>
    <row r="181" spans="1:9" s="24" customFormat="1" ht="14.25">
      <c r="A181" s="224"/>
      <c r="B181" s="213" t="s">
        <v>2017</v>
      </c>
      <c r="C181" s="214" t="s">
        <v>2018</v>
      </c>
      <c r="D181" s="210"/>
      <c r="E181" s="210"/>
      <c r="F181" s="210"/>
      <c r="G181" s="210"/>
      <c r="H181" s="210"/>
      <c r="I181" s="211"/>
    </row>
    <row r="182" spans="1:9" s="25" customFormat="1" ht="33.75" customHeight="1">
      <c r="A182" s="1158" t="s">
        <v>2019</v>
      </c>
      <c r="B182" s="1159"/>
      <c r="C182" s="284" t="s">
        <v>196</v>
      </c>
      <c r="D182" s="285"/>
      <c r="E182" s="285"/>
      <c r="F182" s="285"/>
      <c r="G182" s="285"/>
      <c r="H182" s="285"/>
      <c r="I182" s="286"/>
    </row>
    <row r="183" spans="1:9" s="24" customFormat="1" ht="15">
      <c r="A183" s="257" t="s">
        <v>2020</v>
      </c>
      <c r="B183" s="258"/>
      <c r="C183" s="259" t="s">
        <v>2021</v>
      </c>
      <c r="D183" s="260"/>
      <c r="E183" s="260"/>
      <c r="F183" s="260"/>
      <c r="G183" s="260"/>
      <c r="H183" s="260"/>
      <c r="I183" s="261"/>
    </row>
    <row r="184" spans="1:9" s="24" customFormat="1" ht="15">
      <c r="A184" s="257"/>
      <c r="B184" s="258"/>
      <c r="C184" s="259"/>
      <c r="D184" s="260"/>
      <c r="E184" s="260"/>
      <c r="F184" s="260"/>
      <c r="G184" s="260"/>
      <c r="H184" s="260"/>
      <c r="I184" s="261"/>
    </row>
    <row r="185" spans="1:9" s="28" customFormat="1" ht="20.25" customHeight="1">
      <c r="A185" s="1171" t="s">
        <v>197</v>
      </c>
      <c r="B185" s="1172"/>
      <c r="C185" s="287"/>
      <c r="D185" s="267"/>
      <c r="E185" s="267"/>
      <c r="F185" s="267"/>
      <c r="G185" s="267"/>
      <c r="H185" s="267"/>
      <c r="I185" s="267"/>
    </row>
    <row r="186" spans="1:9" s="28" customFormat="1" ht="26.25" customHeight="1">
      <c r="A186" s="1173" t="s">
        <v>2022</v>
      </c>
      <c r="B186" s="1174"/>
      <c r="C186" s="288" t="s">
        <v>194</v>
      </c>
      <c r="D186" s="267"/>
      <c r="E186" s="267"/>
      <c r="F186" s="267"/>
      <c r="G186" s="267"/>
      <c r="H186" s="267"/>
      <c r="I186" s="268"/>
    </row>
    <row r="187" spans="1:9" s="24" customFormat="1" ht="18" customHeight="1">
      <c r="A187" s="224" t="s">
        <v>2023</v>
      </c>
      <c r="B187" s="213"/>
      <c r="C187" s="202" t="s">
        <v>749</v>
      </c>
      <c r="D187" s="210"/>
      <c r="E187" s="210"/>
      <c r="F187" s="210"/>
      <c r="G187" s="210"/>
      <c r="H187" s="210"/>
      <c r="I187" s="211"/>
    </row>
    <row r="188" spans="1:9" s="29" customFormat="1" ht="15" customHeight="1">
      <c r="A188" s="289"/>
      <c r="B188" s="290" t="s">
        <v>2024</v>
      </c>
      <c r="C188" s="291" t="s">
        <v>2025</v>
      </c>
      <c r="D188" s="292"/>
      <c r="E188" s="292"/>
      <c r="F188" s="292"/>
      <c r="G188" s="292"/>
      <c r="H188" s="292"/>
      <c r="I188" s="293"/>
    </row>
    <row r="189" spans="1:9" s="30" customFormat="1" ht="32.25" customHeight="1">
      <c r="A189" s="294"/>
      <c r="B189" s="295" t="s">
        <v>2026</v>
      </c>
      <c r="C189" s="266" t="s">
        <v>2027</v>
      </c>
      <c r="D189" s="296"/>
      <c r="E189" s="296"/>
      <c r="F189" s="296"/>
      <c r="G189" s="296"/>
      <c r="H189" s="296"/>
      <c r="I189" s="297"/>
    </row>
    <row r="190" spans="1:9" s="30" customFormat="1" ht="28.5" customHeight="1">
      <c r="A190" s="298"/>
      <c r="B190" s="299" t="s">
        <v>2028</v>
      </c>
      <c r="C190" s="266" t="s">
        <v>2029</v>
      </c>
      <c r="D190" s="296"/>
      <c r="E190" s="296"/>
      <c r="F190" s="296"/>
      <c r="G190" s="296"/>
      <c r="H190" s="296"/>
      <c r="I190" s="297"/>
    </row>
    <row r="191" spans="1:9" s="30" customFormat="1" ht="29.25" customHeight="1">
      <c r="A191" s="300"/>
      <c r="B191" s="301" t="s">
        <v>2030</v>
      </c>
      <c r="C191" s="266" t="s">
        <v>2031</v>
      </c>
      <c r="D191" s="296"/>
      <c r="E191" s="296"/>
      <c r="F191" s="296"/>
      <c r="G191" s="296"/>
      <c r="H191" s="296"/>
      <c r="I191" s="297"/>
    </row>
    <row r="192" spans="1:9" s="30" customFormat="1" ht="29.25" customHeight="1">
      <c r="A192" s="302"/>
      <c r="B192" s="303" t="s">
        <v>2032</v>
      </c>
      <c r="C192" s="266" t="s">
        <v>2033</v>
      </c>
      <c r="D192" s="296"/>
      <c r="E192" s="296"/>
      <c r="F192" s="296"/>
      <c r="G192" s="296"/>
      <c r="H192" s="296"/>
      <c r="I192" s="297"/>
    </row>
    <row r="193" spans="1:9" s="30" customFormat="1" ht="30" customHeight="1">
      <c r="A193" s="300"/>
      <c r="B193" s="301" t="s">
        <v>2034</v>
      </c>
      <c r="C193" s="266" t="s">
        <v>2035</v>
      </c>
      <c r="D193" s="296"/>
      <c r="E193" s="296"/>
      <c r="F193" s="296"/>
      <c r="G193" s="296"/>
      <c r="H193" s="296"/>
      <c r="I193" s="297"/>
    </row>
    <row r="194" spans="1:9" s="30" customFormat="1" ht="29.25" customHeight="1">
      <c r="A194" s="302"/>
      <c r="B194" s="303" t="s">
        <v>2036</v>
      </c>
      <c r="C194" s="266" t="s">
        <v>2037</v>
      </c>
      <c r="D194" s="296"/>
      <c r="E194" s="296"/>
      <c r="F194" s="296"/>
      <c r="G194" s="296"/>
      <c r="H194" s="296"/>
      <c r="I194" s="297"/>
    </row>
    <row r="195" spans="1:9" s="30" customFormat="1" ht="32.25" customHeight="1">
      <c r="A195" s="300"/>
      <c r="B195" s="301" t="s">
        <v>2038</v>
      </c>
      <c r="C195" s="266" t="s">
        <v>2039</v>
      </c>
      <c r="D195" s="296"/>
      <c r="E195" s="296"/>
      <c r="F195" s="296"/>
      <c r="G195" s="296"/>
      <c r="H195" s="296"/>
      <c r="I195" s="297"/>
    </row>
    <row r="196" spans="1:9" s="30" customFormat="1" ht="12.75" customHeight="1">
      <c r="A196" s="304"/>
      <c r="B196" s="301"/>
      <c r="C196" s="266"/>
      <c r="D196" s="296"/>
      <c r="E196" s="296"/>
      <c r="F196" s="296"/>
      <c r="G196" s="296"/>
      <c r="H196" s="296"/>
      <c r="I196" s="297"/>
    </row>
    <row r="197" spans="1:9" ht="17.25" customHeight="1">
      <c r="A197" s="224" t="s">
        <v>2040</v>
      </c>
      <c r="B197" s="305"/>
      <c r="C197" s="288" t="s">
        <v>195</v>
      </c>
      <c r="D197" s="210"/>
      <c r="E197" s="210"/>
      <c r="F197" s="210"/>
      <c r="G197" s="210"/>
      <c r="H197" s="210"/>
      <c r="I197" s="211"/>
    </row>
    <row r="198" spans="1:9" ht="26.25" customHeight="1">
      <c r="A198" s="1167" t="s">
        <v>1369</v>
      </c>
      <c r="B198" s="1168"/>
      <c r="C198" s="202" t="s">
        <v>2041</v>
      </c>
      <c r="D198" s="210"/>
      <c r="E198" s="210"/>
      <c r="F198" s="210"/>
      <c r="G198" s="210"/>
      <c r="H198" s="210"/>
      <c r="I198" s="211"/>
    </row>
    <row r="199" spans="1:9" s="24" customFormat="1" ht="13.5" customHeight="1">
      <c r="A199" s="224"/>
      <c r="B199" s="245" t="s">
        <v>2042</v>
      </c>
      <c r="C199" s="214" t="s">
        <v>2043</v>
      </c>
      <c r="D199" s="210"/>
      <c r="E199" s="210"/>
      <c r="F199" s="210"/>
      <c r="G199" s="210"/>
      <c r="H199" s="210"/>
      <c r="I199" s="211"/>
    </row>
    <row r="200" spans="1:9" s="24" customFormat="1" ht="15.75" customHeight="1">
      <c r="A200" s="224"/>
      <c r="B200" s="245" t="s">
        <v>2044</v>
      </c>
      <c r="C200" s="214" t="s">
        <v>2045</v>
      </c>
      <c r="D200" s="210"/>
      <c r="E200" s="210"/>
      <c r="F200" s="210"/>
      <c r="G200" s="210"/>
      <c r="H200" s="210"/>
      <c r="I200" s="211"/>
    </row>
    <row r="201" spans="1:9" s="24" customFormat="1" ht="15.75" customHeight="1">
      <c r="A201" s="224"/>
      <c r="B201" s="245" t="s">
        <v>2046</v>
      </c>
      <c r="C201" s="214" t="s">
        <v>233</v>
      </c>
      <c r="D201" s="210"/>
      <c r="E201" s="210"/>
      <c r="F201" s="210"/>
      <c r="G201" s="210"/>
      <c r="H201" s="210"/>
      <c r="I201" s="211"/>
    </row>
    <row r="202" spans="1:9" s="24" customFormat="1" ht="15.75" customHeight="1">
      <c r="A202" s="224"/>
      <c r="B202" s="245" t="s">
        <v>234</v>
      </c>
      <c r="C202" s="214" t="s">
        <v>235</v>
      </c>
      <c r="D202" s="210"/>
      <c r="E202" s="210"/>
      <c r="F202" s="210"/>
      <c r="G202" s="210"/>
      <c r="H202" s="210"/>
      <c r="I202" s="211"/>
    </row>
    <row r="203" spans="1:9" s="24" customFormat="1" ht="17.25" customHeight="1">
      <c r="A203" s="224"/>
      <c r="B203" s="237" t="s">
        <v>236</v>
      </c>
      <c r="C203" s="214" t="s">
        <v>237</v>
      </c>
      <c r="D203" s="210"/>
      <c r="E203" s="210"/>
      <c r="F203" s="210"/>
      <c r="G203" s="210"/>
      <c r="H203" s="210"/>
      <c r="I203" s="211"/>
    </row>
    <row r="204" spans="1:9" s="24" customFormat="1" ht="13.5" customHeight="1">
      <c r="A204" s="270"/>
      <c r="B204" s="245" t="s">
        <v>238</v>
      </c>
      <c r="C204" s="214" t="s">
        <v>239</v>
      </c>
      <c r="D204" s="210"/>
      <c r="E204" s="210"/>
      <c r="F204" s="210"/>
      <c r="G204" s="210"/>
      <c r="H204" s="210"/>
      <c r="I204" s="211"/>
    </row>
    <row r="205" spans="1:9" s="24" customFormat="1" ht="13.5" customHeight="1">
      <c r="A205" s="270"/>
      <c r="B205" s="245" t="s">
        <v>240</v>
      </c>
      <c r="C205" s="214" t="s">
        <v>241</v>
      </c>
      <c r="D205" s="210"/>
      <c r="E205" s="210"/>
      <c r="F205" s="210"/>
      <c r="G205" s="210"/>
      <c r="H205" s="210"/>
      <c r="I205" s="211"/>
    </row>
    <row r="206" spans="1:9" s="24" customFormat="1" ht="13.5" customHeight="1">
      <c r="A206" s="270"/>
      <c r="B206" s="225" t="s">
        <v>244</v>
      </c>
      <c r="C206" s="214" t="s">
        <v>245</v>
      </c>
      <c r="D206" s="210"/>
      <c r="E206" s="210"/>
      <c r="F206" s="210"/>
      <c r="G206" s="210"/>
      <c r="H206" s="210"/>
      <c r="I206" s="211"/>
    </row>
    <row r="207" spans="1:9" s="24" customFormat="1" ht="13.5" customHeight="1">
      <c r="A207" s="270"/>
      <c r="B207" s="306" t="s">
        <v>246</v>
      </c>
      <c r="C207" s="214" t="s">
        <v>247</v>
      </c>
      <c r="D207" s="210"/>
      <c r="E207" s="210"/>
      <c r="F207" s="210"/>
      <c r="G207" s="210"/>
      <c r="H207" s="210"/>
      <c r="I207" s="211"/>
    </row>
    <row r="208" spans="1:9" s="24" customFormat="1" ht="13.5" customHeight="1">
      <c r="A208" s="270"/>
      <c r="B208" s="265" t="s">
        <v>248</v>
      </c>
      <c r="C208" s="214" t="s">
        <v>249</v>
      </c>
      <c r="D208" s="210"/>
      <c r="E208" s="210"/>
      <c r="F208" s="210"/>
      <c r="G208" s="210"/>
      <c r="H208" s="210"/>
      <c r="I208" s="211"/>
    </row>
    <row r="209" spans="1:9" s="24" customFormat="1" ht="13.5" customHeight="1">
      <c r="A209" s="307"/>
      <c r="B209" s="306"/>
      <c r="C209" s="308"/>
      <c r="D209" s="210"/>
      <c r="E209" s="210"/>
      <c r="F209" s="210"/>
      <c r="G209" s="210"/>
      <c r="H209" s="210"/>
      <c r="I209" s="211"/>
    </row>
    <row r="210" spans="1:9" s="24" customFormat="1" ht="39.75" customHeight="1">
      <c r="A210" s="1164" t="s">
        <v>1285</v>
      </c>
      <c r="B210" s="1164"/>
      <c r="C210" s="309">
        <v>56</v>
      </c>
      <c r="D210" s="210"/>
      <c r="E210" s="210"/>
      <c r="F210" s="210"/>
      <c r="G210" s="210"/>
      <c r="H210" s="210"/>
      <c r="I210" s="211"/>
    </row>
    <row r="211" spans="1:9" s="24" customFormat="1" ht="13.5" customHeight="1">
      <c r="A211" s="1154" t="s">
        <v>1286</v>
      </c>
      <c r="B211" s="1155"/>
      <c r="C211" s="214" t="s">
        <v>1287</v>
      </c>
      <c r="D211" s="210"/>
      <c r="E211" s="210"/>
      <c r="F211" s="210"/>
      <c r="G211" s="210"/>
      <c r="H211" s="210"/>
      <c r="I211" s="211"/>
    </row>
    <row r="212" spans="1:9" s="24" customFormat="1" ht="13.5" customHeight="1">
      <c r="A212" s="310"/>
      <c r="B212" s="311" t="s">
        <v>1288</v>
      </c>
      <c r="C212" s="312" t="s">
        <v>1289</v>
      </c>
      <c r="D212" s="210"/>
      <c r="E212" s="210"/>
      <c r="F212" s="222"/>
      <c r="G212" s="222"/>
      <c r="H212" s="222"/>
      <c r="I212" s="222"/>
    </row>
    <row r="213" spans="1:9" s="24" customFormat="1" ht="13.5" customHeight="1">
      <c r="A213" s="310"/>
      <c r="B213" s="311" t="s">
        <v>1290</v>
      </c>
      <c r="C213" s="312" t="s">
        <v>1291</v>
      </c>
      <c r="D213" s="210"/>
      <c r="E213" s="210"/>
      <c r="F213" s="222"/>
      <c r="G213" s="222"/>
      <c r="H213" s="222"/>
      <c r="I213" s="222"/>
    </row>
    <row r="214" spans="1:9" s="24" customFormat="1" ht="13.5" customHeight="1">
      <c r="A214" s="310"/>
      <c r="B214" s="311" t="s">
        <v>1292</v>
      </c>
      <c r="C214" s="312" t="s">
        <v>1293</v>
      </c>
      <c r="D214" s="210"/>
      <c r="E214" s="210"/>
      <c r="F214" s="222"/>
      <c r="G214" s="222"/>
      <c r="H214" s="222"/>
      <c r="I214" s="222"/>
    </row>
    <row r="215" spans="1:9" s="24" customFormat="1" ht="13.5" customHeight="1">
      <c r="A215" s="1146" t="s">
        <v>1294</v>
      </c>
      <c r="B215" s="1147"/>
      <c r="C215" s="313" t="s">
        <v>97</v>
      </c>
      <c r="D215" s="210"/>
      <c r="E215" s="210"/>
      <c r="F215" s="222"/>
      <c r="G215" s="222"/>
      <c r="H215" s="222"/>
      <c r="I215" s="222"/>
    </row>
    <row r="216" spans="1:9" s="24" customFormat="1" ht="13.5" customHeight="1">
      <c r="A216" s="310"/>
      <c r="B216" s="311" t="s">
        <v>1288</v>
      </c>
      <c r="C216" s="312" t="s">
        <v>1295</v>
      </c>
      <c r="D216" s="210"/>
      <c r="E216" s="210"/>
      <c r="F216" s="222"/>
      <c r="G216" s="222"/>
      <c r="H216" s="222"/>
      <c r="I216" s="222"/>
    </row>
    <row r="217" spans="1:9" s="24" customFormat="1" ht="13.5" customHeight="1">
      <c r="A217" s="310"/>
      <c r="B217" s="311" t="s">
        <v>1290</v>
      </c>
      <c r="C217" s="312" t="s">
        <v>1296</v>
      </c>
      <c r="D217" s="210"/>
      <c r="E217" s="210"/>
      <c r="F217" s="222"/>
      <c r="G217" s="222"/>
      <c r="H217" s="222"/>
      <c r="I217" s="222"/>
    </row>
    <row r="218" spans="1:9" s="24" customFormat="1" ht="13.5" customHeight="1">
      <c r="A218" s="310"/>
      <c r="B218" s="311" t="s">
        <v>1292</v>
      </c>
      <c r="C218" s="312" t="s">
        <v>1297</v>
      </c>
      <c r="D218" s="210"/>
      <c r="E218" s="210"/>
      <c r="F218" s="222"/>
      <c r="G218" s="222"/>
      <c r="H218" s="222"/>
      <c r="I218" s="222"/>
    </row>
    <row r="219" spans="1:9" s="24" customFormat="1" ht="13.5" customHeight="1">
      <c r="A219" s="1146" t="s">
        <v>1298</v>
      </c>
      <c r="B219" s="1147"/>
      <c r="C219" s="313" t="s">
        <v>1299</v>
      </c>
      <c r="D219" s="210"/>
      <c r="E219" s="210"/>
      <c r="F219" s="222"/>
      <c r="G219" s="222"/>
      <c r="H219" s="222"/>
      <c r="I219" s="222"/>
    </row>
    <row r="220" spans="1:9" s="24" customFormat="1" ht="13.5" customHeight="1">
      <c r="A220" s="310"/>
      <c r="B220" s="311" t="s">
        <v>1288</v>
      </c>
      <c r="C220" s="312" t="s">
        <v>1300</v>
      </c>
      <c r="D220" s="210"/>
      <c r="E220" s="210"/>
      <c r="F220" s="222"/>
      <c r="G220" s="222"/>
      <c r="H220" s="222"/>
      <c r="I220" s="222"/>
    </row>
    <row r="221" spans="1:9" s="24" customFormat="1" ht="13.5" customHeight="1">
      <c r="A221" s="310"/>
      <c r="B221" s="311" t="s">
        <v>1290</v>
      </c>
      <c r="C221" s="312" t="s">
        <v>1301</v>
      </c>
      <c r="D221" s="210"/>
      <c r="E221" s="210"/>
      <c r="F221" s="222"/>
      <c r="G221" s="222"/>
      <c r="H221" s="222"/>
      <c r="I221" s="222"/>
    </row>
    <row r="222" spans="1:9" s="24" customFormat="1" ht="13.5" customHeight="1">
      <c r="A222" s="310"/>
      <c r="B222" s="311" t="s">
        <v>1292</v>
      </c>
      <c r="C222" s="312" t="s">
        <v>1302</v>
      </c>
      <c r="D222" s="210"/>
      <c r="E222" s="210"/>
      <c r="F222" s="222"/>
      <c r="G222" s="222"/>
      <c r="H222" s="222"/>
      <c r="I222" s="222"/>
    </row>
    <row r="223" spans="1:9" s="24" customFormat="1" ht="13.5" customHeight="1">
      <c r="A223" s="1146" t="s">
        <v>1303</v>
      </c>
      <c r="B223" s="1147"/>
      <c r="C223" s="313" t="s">
        <v>1304</v>
      </c>
      <c r="D223" s="210"/>
      <c r="E223" s="210"/>
      <c r="F223" s="222"/>
      <c r="G223" s="222"/>
      <c r="H223" s="222"/>
      <c r="I223" s="222"/>
    </row>
    <row r="224" spans="1:9" s="24" customFormat="1" ht="13.5" customHeight="1">
      <c r="A224" s="310"/>
      <c r="B224" s="311" t="s">
        <v>1288</v>
      </c>
      <c r="C224" s="312" t="s">
        <v>1305</v>
      </c>
      <c r="D224" s="210"/>
      <c r="E224" s="210"/>
      <c r="F224" s="222"/>
      <c r="G224" s="222"/>
      <c r="H224" s="222"/>
      <c r="I224" s="222"/>
    </row>
    <row r="225" spans="1:9" s="24" customFormat="1" ht="13.5" customHeight="1">
      <c r="A225" s="310"/>
      <c r="B225" s="311" t="s">
        <v>1290</v>
      </c>
      <c r="C225" s="312" t="s">
        <v>1306</v>
      </c>
      <c r="D225" s="210"/>
      <c r="E225" s="210"/>
      <c r="F225" s="222"/>
      <c r="G225" s="222"/>
      <c r="H225" s="222"/>
      <c r="I225" s="222"/>
    </row>
    <row r="226" spans="1:9" s="24" customFormat="1" ht="13.5" customHeight="1">
      <c r="A226" s="310"/>
      <c r="B226" s="311" t="s">
        <v>1292</v>
      </c>
      <c r="C226" s="312" t="s">
        <v>1307</v>
      </c>
      <c r="D226" s="210"/>
      <c r="E226" s="210"/>
      <c r="F226" s="222"/>
      <c r="G226" s="222"/>
      <c r="H226" s="222"/>
      <c r="I226" s="222"/>
    </row>
    <row r="227" spans="1:9" s="24" customFormat="1" ht="13.5" customHeight="1">
      <c r="A227" s="1146" t="s">
        <v>1308</v>
      </c>
      <c r="B227" s="1147"/>
      <c r="C227" s="313" t="s">
        <v>1309</v>
      </c>
      <c r="D227" s="210"/>
      <c r="E227" s="210"/>
      <c r="F227" s="222"/>
      <c r="G227" s="222"/>
      <c r="H227" s="222"/>
      <c r="I227" s="222"/>
    </row>
    <row r="228" spans="1:9" s="24" customFormat="1" ht="13.5" customHeight="1">
      <c r="A228" s="310"/>
      <c r="B228" s="311" t="s">
        <v>1288</v>
      </c>
      <c r="C228" s="312" t="s">
        <v>124</v>
      </c>
      <c r="D228" s="210"/>
      <c r="E228" s="210"/>
      <c r="F228" s="222"/>
      <c r="G228" s="222"/>
      <c r="H228" s="222"/>
      <c r="I228" s="222"/>
    </row>
    <row r="229" spans="1:9" s="24" customFormat="1" ht="13.5" customHeight="1">
      <c r="A229" s="310"/>
      <c r="B229" s="311" t="s">
        <v>1290</v>
      </c>
      <c r="C229" s="312" t="s">
        <v>125</v>
      </c>
      <c r="D229" s="210"/>
      <c r="E229" s="210"/>
      <c r="F229" s="222"/>
      <c r="G229" s="222"/>
      <c r="H229" s="222"/>
      <c r="I229" s="222"/>
    </row>
    <row r="230" spans="1:9" s="24" customFormat="1" ht="13.5" customHeight="1">
      <c r="A230" s="310"/>
      <c r="B230" s="311" t="s">
        <v>1292</v>
      </c>
      <c r="C230" s="312" t="s">
        <v>126</v>
      </c>
      <c r="D230" s="210"/>
      <c r="E230" s="210"/>
      <c r="F230" s="222"/>
      <c r="G230" s="222"/>
      <c r="H230" s="222"/>
      <c r="I230" s="222"/>
    </row>
    <row r="231" spans="1:9" s="24" customFormat="1" ht="13.5" customHeight="1">
      <c r="A231" s="1146" t="s">
        <v>127</v>
      </c>
      <c r="B231" s="1147"/>
      <c r="C231" s="313" t="s">
        <v>128</v>
      </c>
      <c r="D231" s="210"/>
      <c r="E231" s="210"/>
      <c r="F231" s="222"/>
      <c r="G231" s="222"/>
      <c r="H231" s="222"/>
      <c r="I231" s="222"/>
    </row>
    <row r="232" spans="1:9" s="24" customFormat="1" ht="13.5" customHeight="1">
      <c r="A232" s="310"/>
      <c r="B232" s="311" t="s">
        <v>1288</v>
      </c>
      <c r="C232" s="312" t="s">
        <v>129</v>
      </c>
      <c r="D232" s="210"/>
      <c r="E232" s="210"/>
      <c r="F232" s="222"/>
      <c r="G232" s="222"/>
      <c r="H232" s="222"/>
      <c r="I232" s="222"/>
    </row>
    <row r="233" spans="1:9" s="24" customFormat="1" ht="13.5" customHeight="1">
      <c r="A233" s="310"/>
      <c r="B233" s="311" t="s">
        <v>1290</v>
      </c>
      <c r="C233" s="312" t="s">
        <v>130</v>
      </c>
      <c r="D233" s="210"/>
      <c r="E233" s="210"/>
      <c r="F233" s="222"/>
      <c r="G233" s="222"/>
      <c r="H233" s="222"/>
      <c r="I233" s="222"/>
    </row>
    <row r="234" spans="1:9" s="24" customFormat="1" ht="13.5" customHeight="1">
      <c r="A234" s="310"/>
      <c r="B234" s="311" t="s">
        <v>1292</v>
      </c>
      <c r="C234" s="312" t="s">
        <v>131</v>
      </c>
      <c r="D234" s="210"/>
      <c r="E234" s="210"/>
      <c r="F234" s="222"/>
      <c r="G234" s="222"/>
      <c r="H234" s="222"/>
      <c r="I234" s="222"/>
    </row>
    <row r="235" spans="1:9" s="24" customFormat="1" ht="13.5" customHeight="1">
      <c r="A235" s="1146" t="s">
        <v>132</v>
      </c>
      <c r="B235" s="1147"/>
      <c r="C235" s="313" t="s">
        <v>133</v>
      </c>
      <c r="D235" s="210"/>
      <c r="E235" s="210"/>
      <c r="F235" s="222"/>
      <c r="G235" s="222"/>
      <c r="H235" s="222"/>
      <c r="I235" s="222"/>
    </row>
    <row r="236" spans="1:9" s="24" customFormat="1" ht="13.5" customHeight="1">
      <c r="A236" s="310"/>
      <c r="B236" s="311" t="s">
        <v>1288</v>
      </c>
      <c r="C236" s="312" t="s">
        <v>134</v>
      </c>
      <c r="D236" s="210"/>
      <c r="E236" s="210"/>
      <c r="F236" s="222"/>
      <c r="G236" s="222"/>
      <c r="H236" s="222"/>
      <c r="I236" s="222"/>
    </row>
    <row r="237" spans="1:9" s="24" customFormat="1" ht="13.5" customHeight="1">
      <c r="A237" s="310"/>
      <c r="B237" s="311" t="s">
        <v>1290</v>
      </c>
      <c r="C237" s="312" t="s">
        <v>135</v>
      </c>
      <c r="D237" s="210"/>
      <c r="E237" s="210"/>
      <c r="F237" s="222"/>
      <c r="G237" s="222"/>
      <c r="H237" s="222"/>
      <c r="I237" s="222"/>
    </row>
    <row r="238" spans="1:9" s="24" customFormat="1" ht="13.5" customHeight="1">
      <c r="A238" s="310"/>
      <c r="B238" s="311" t="s">
        <v>1292</v>
      </c>
      <c r="C238" s="312" t="s">
        <v>136</v>
      </c>
      <c r="D238" s="210"/>
      <c r="E238" s="210"/>
      <c r="F238" s="222"/>
      <c r="G238" s="222"/>
      <c r="H238" s="222"/>
      <c r="I238" s="222"/>
    </row>
    <row r="239" spans="1:9" s="24" customFormat="1" ht="13.5" customHeight="1">
      <c r="A239" s="1148" t="s">
        <v>137</v>
      </c>
      <c r="B239" s="1149"/>
      <c r="C239" s="313" t="s">
        <v>138</v>
      </c>
      <c r="D239" s="210"/>
      <c r="E239" s="210"/>
      <c r="F239" s="222"/>
      <c r="G239" s="222"/>
      <c r="H239" s="222"/>
      <c r="I239" s="314"/>
    </row>
    <row r="240" spans="1:9" s="24" customFormat="1" ht="13.5" customHeight="1">
      <c r="A240" s="315"/>
      <c r="B240" s="316" t="s">
        <v>139</v>
      </c>
      <c r="C240" s="313" t="s">
        <v>140</v>
      </c>
      <c r="D240" s="210"/>
      <c r="E240" s="210"/>
      <c r="F240" s="222"/>
      <c r="G240" s="222"/>
      <c r="H240" s="222"/>
      <c r="I240" s="222"/>
    </row>
    <row r="241" spans="1:9" s="24" customFormat="1" ht="13.5" customHeight="1">
      <c r="A241" s="315"/>
      <c r="B241" s="316" t="s">
        <v>141</v>
      </c>
      <c r="C241" s="313" t="s">
        <v>142</v>
      </c>
      <c r="D241" s="210"/>
      <c r="E241" s="210"/>
      <c r="F241" s="222"/>
      <c r="G241" s="222"/>
      <c r="H241" s="222"/>
      <c r="I241" s="222"/>
    </row>
    <row r="242" spans="1:9" s="24" customFormat="1" ht="13.5" customHeight="1">
      <c r="A242" s="315"/>
      <c r="B242" s="316" t="s">
        <v>143</v>
      </c>
      <c r="C242" s="313" t="s">
        <v>144</v>
      </c>
      <c r="D242" s="210"/>
      <c r="E242" s="210"/>
      <c r="F242" s="222"/>
      <c r="G242" s="222"/>
      <c r="H242" s="222"/>
      <c r="I242" s="222"/>
    </row>
    <row r="243" spans="1:9" s="24" customFormat="1" ht="13.5" customHeight="1">
      <c r="A243" s="1148" t="s">
        <v>145</v>
      </c>
      <c r="B243" s="1149"/>
      <c r="C243" s="313" t="s">
        <v>146</v>
      </c>
      <c r="D243" s="210"/>
      <c r="E243" s="210"/>
      <c r="F243" s="222"/>
      <c r="G243" s="222"/>
      <c r="H243" s="222"/>
      <c r="I243" s="314"/>
    </row>
    <row r="244" spans="1:9" s="24" customFormat="1" ht="13.5" customHeight="1">
      <c r="A244" s="315"/>
      <c r="B244" s="316" t="s">
        <v>139</v>
      </c>
      <c r="C244" s="313" t="s">
        <v>147</v>
      </c>
      <c r="D244" s="210"/>
      <c r="E244" s="210"/>
      <c r="F244" s="222"/>
      <c r="G244" s="222"/>
      <c r="H244" s="222"/>
      <c r="I244" s="222"/>
    </row>
    <row r="245" spans="1:9" s="24" customFormat="1" ht="13.5" customHeight="1">
      <c r="A245" s="315"/>
      <c r="B245" s="316" t="s">
        <v>148</v>
      </c>
      <c r="C245" s="313" t="s">
        <v>149</v>
      </c>
      <c r="D245" s="210"/>
      <c r="E245" s="210"/>
      <c r="F245" s="222"/>
      <c r="G245" s="222"/>
      <c r="H245" s="222"/>
      <c r="I245" s="222"/>
    </row>
    <row r="246" spans="1:9" s="24" customFormat="1" ht="13.5" customHeight="1">
      <c r="A246" s="315"/>
      <c r="B246" s="316" t="s">
        <v>143</v>
      </c>
      <c r="C246" s="313" t="s">
        <v>150</v>
      </c>
      <c r="D246" s="210"/>
      <c r="E246" s="210"/>
      <c r="F246" s="222"/>
      <c r="G246" s="222"/>
      <c r="H246" s="222"/>
      <c r="I246" s="222"/>
    </row>
    <row r="247" spans="1:9" s="24" customFormat="1" ht="13.5" customHeight="1">
      <c r="A247" s="1150" t="s">
        <v>151</v>
      </c>
      <c r="B247" s="1150"/>
      <c r="C247" s="313" t="s">
        <v>152</v>
      </c>
      <c r="D247" s="210"/>
      <c r="E247" s="210"/>
      <c r="F247" s="222"/>
      <c r="G247" s="222"/>
      <c r="H247" s="222"/>
      <c r="I247" s="314"/>
    </row>
    <row r="248" spans="1:9" s="24" customFormat="1" ht="13.5" customHeight="1">
      <c r="A248" s="317"/>
      <c r="B248" s="316" t="s">
        <v>139</v>
      </c>
      <c r="C248" s="313" t="s">
        <v>153</v>
      </c>
      <c r="D248" s="210"/>
      <c r="E248" s="210"/>
      <c r="F248" s="222"/>
      <c r="G248" s="222"/>
      <c r="H248" s="222"/>
      <c r="I248" s="222"/>
    </row>
    <row r="249" spans="1:9" s="24" customFormat="1" ht="13.5" customHeight="1">
      <c r="A249" s="317"/>
      <c r="B249" s="316" t="s">
        <v>148</v>
      </c>
      <c r="C249" s="313" t="s">
        <v>154</v>
      </c>
      <c r="D249" s="210"/>
      <c r="E249" s="210"/>
      <c r="F249" s="222"/>
      <c r="G249" s="222"/>
      <c r="H249" s="222"/>
      <c r="I249" s="222"/>
    </row>
    <row r="250" spans="1:9" s="24" customFormat="1" ht="13.5" customHeight="1">
      <c r="A250" s="317"/>
      <c r="B250" s="316" t="s">
        <v>143</v>
      </c>
      <c r="C250" s="313" t="s">
        <v>155</v>
      </c>
      <c r="D250" s="210"/>
      <c r="E250" s="210"/>
      <c r="F250" s="222"/>
      <c r="G250" s="222"/>
      <c r="H250" s="222"/>
      <c r="I250" s="222"/>
    </row>
    <row r="251" spans="1:9" s="24" customFormat="1" ht="13.5" customHeight="1">
      <c r="A251" s="1150" t="s">
        <v>156</v>
      </c>
      <c r="B251" s="1150"/>
      <c r="C251" s="313" t="s">
        <v>157</v>
      </c>
      <c r="D251" s="210"/>
      <c r="E251" s="210"/>
      <c r="F251" s="222"/>
      <c r="G251" s="222"/>
      <c r="H251" s="222"/>
      <c r="I251" s="314"/>
    </row>
    <row r="252" spans="1:9" s="24" customFormat="1" ht="13.5" customHeight="1">
      <c r="A252" s="317"/>
      <c r="B252" s="316" t="s">
        <v>139</v>
      </c>
      <c r="C252" s="313" t="s">
        <v>158</v>
      </c>
      <c r="D252" s="210"/>
      <c r="E252" s="210"/>
      <c r="F252" s="222"/>
      <c r="G252" s="222"/>
      <c r="H252" s="222"/>
      <c r="I252" s="222"/>
    </row>
    <row r="253" spans="1:9" s="24" customFormat="1" ht="13.5" customHeight="1">
      <c r="A253" s="317"/>
      <c r="B253" s="316" t="s">
        <v>148</v>
      </c>
      <c r="C253" s="313" t="s">
        <v>159</v>
      </c>
      <c r="D253" s="210"/>
      <c r="E253" s="210"/>
      <c r="F253" s="222"/>
      <c r="G253" s="222"/>
      <c r="H253" s="222"/>
      <c r="I253" s="222"/>
    </row>
    <row r="254" spans="1:9" s="24" customFormat="1" ht="13.5" customHeight="1">
      <c r="A254" s="317"/>
      <c r="B254" s="316" t="s">
        <v>143</v>
      </c>
      <c r="C254" s="313" t="s">
        <v>160</v>
      </c>
      <c r="D254" s="210"/>
      <c r="E254" s="210"/>
      <c r="F254" s="222"/>
      <c r="G254" s="222"/>
      <c r="H254" s="222"/>
      <c r="I254" s="222"/>
    </row>
    <row r="255" spans="1:9" s="24" customFormat="1" ht="15.75" customHeight="1">
      <c r="A255" s="278" t="s">
        <v>1002</v>
      </c>
      <c r="B255" s="318"/>
      <c r="C255" s="288" t="s">
        <v>161</v>
      </c>
      <c r="D255" s="210"/>
      <c r="E255" s="210"/>
      <c r="F255" s="210"/>
      <c r="G255" s="210"/>
      <c r="H255" s="210"/>
      <c r="I255" s="211"/>
    </row>
    <row r="256" spans="1:9" s="24" customFormat="1" ht="15">
      <c r="A256" s="226" t="s">
        <v>162</v>
      </c>
      <c r="B256" s="225"/>
      <c r="C256" s="319">
        <v>71</v>
      </c>
      <c r="D256" s="210"/>
      <c r="E256" s="210"/>
      <c r="F256" s="210"/>
      <c r="G256" s="210"/>
      <c r="H256" s="210"/>
      <c r="I256" s="211"/>
    </row>
    <row r="257" spans="1:9" s="24" customFormat="1" ht="15">
      <c r="A257" s="224" t="s">
        <v>163</v>
      </c>
      <c r="B257" s="225"/>
      <c r="C257" s="319" t="s">
        <v>164</v>
      </c>
      <c r="D257" s="210"/>
      <c r="E257" s="210"/>
      <c r="F257" s="210"/>
      <c r="G257" s="210"/>
      <c r="H257" s="210"/>
      <c r="I257" s="211"/>
    </row>
    <row r="258" spans="1:9" s="24" customFormat="1" ht="14.25">
      <c r="A258" s="224"/>
      <c r="B258" s="225" t="s">
        <v>165</v>
      </c>
      <c r="C258" s="320" t="s">
        <v>166</v>
      </c>
      <c r="D258" s="210"/>
      <c r="E258" s="210"/>
      <c r="F258" s="210"/>
      <c r="G258" s="210"/>
      <c r="H258" s="210"/>
      <c r="I258" s="211"/>
    </row>
    <row r="259" spans="1:9" s="24" customFormat="1" ht="14.25">
      <c r="A259" s="321"/>
      <c r="B259" s="237" t="s">
        <v>167</v>
      </c>
      <c r="C259" s="320" t="s">
        <v>168</v>
      </c>
      <c r="D259" s="210"/>
      <c r="E259" s="210"/>
      <c r="F259" s="210"/>
      <c r="G259" s="210"/>
      <c r="H259" s="210"/>
      <c r="I259" s="211"/>
    </row>
    <row r="260" spans="1:9" s="24" customFormat="1" ht="14.25">
      <c r="A260" s="224"/>
      <c r="B260" s="213" t="s">
        <v>169</v>
      </c>
      <c r="C260" s="320" t="s">
        <v>170</v>
      </c>
      <c r="D260" s="210"/>
      <c r="E260" s="210"/>
      <c r="F260" s="210"/>
      <c r="G260" s="210"/>
      <c r="H260" s="210"/>
      <c r="I260" s="211"/>
    </row>
    <row r="261" spans="1:9" s="24" customFormat="1" ht="14.25">
      <c r="A261" s="224"/>
      <c r="B261" s="213" t="s">
        <v>171</v>
      </c>
      <c r="C261" s="320" t="s">
        <v>172</v>
      </c>
      <c r="D261" s="210"/>
      <c r="E261" s="210"/>
      <c r="F261" s="210"/>
      <c r="G261" s="210"/>
      <c r="H261" s="271"/>
      <c r="I261" s="211"/>
    </row>
    <row r="262" spans="1:9" s="24" customFormat="1" ht="15">
      <c r="A262" s="224" t="s">
        <v>173</v>
      </c>
      <c r="B262" s="224"/>
      <c r="C262" s="319" t="s">
        <v>174</v>
      </c>
      <c r="D262" s="210"/>
      <c r="E262" s="210"/>
      <c r="F262" s="210"/>
      <c r="G262" s="210"/>
      <c r="H262" s="210"/>
      <c r="I262" s="211"/>
    </row>
    <row r="263" spans="1:9" s="24" customFormat="1" ht="14.25">
      <c r="A263" s="224"/>
      <c r="B263" s="213" t="s">
        <v>175</v>
      </c>
      <c r="C263" s="320" t="s">
        <v>176</v>
      </c>
      <c r="D263" s="210"/>
      <c r="E263" s="210"/>
      <c r="F263" s="210"/>
      <c r="G263" s="210"/>
      <c r="H263" s="210"/>
      <c r="I263" s="211"/>
    </row>
    <row r="264" spans="1:9" s="24" customFormat="1" ht="15">
      <c r="A264" s="224" t="s">
        <v>177</v>
      </c>
      <c r="B264" s="213"/>
      <c r="C264" s="319" t="s">
        <v>178</v>
      </c>
      <c r="D264" s="210"/>
      <c r="E264" s="210"/>
      <c r="F264" s="210"/>
      <c r="G264" s="210"/>
      <c r="H264" s="210"/>
      <c r="I264" s="211"/>
    </row>
    <row r="265" spans="1:9" s="24" customFormat="1" ht="14.25">
      <c r="A265" s="224"/>
      <c r="B265" s="225"/>
      <c r="C265" s="214"/>
      <c r="D265" s="210"/>
      <c r="E265" s="210"/>
      <c r="F265" s="210"/>
      <c r="G265" s="210"/>
      <c r="H265" s="210"/>
      <c r="I265" s="211"/>
    </row>
    <row r="266" spans="1:9" s="24" customFormat="1" ht="15">
      <c r="A266" s="226" t="s">
        <v>179</v>
      </c>
      <c r="B266" s="213"/>
      <c r="C266" s="319">
        <v>72</v>
      </c>
      <c r="D266" s="210"/>
      <c r="E266" s="210"/>
      <c r="F266" s="210"/>
      <c r="G266" s="210"/>
      <c r="H266" s="210"/>
      <c r="I266" s="211"/>
    </row>
    <row r="267" spans="1:9" s="24" customFormat="1" ht="15">
      <c r="A267" s="322" t="s">
        <v>180</v>
      </c>
      <c r="B267" s="323"/>
      <c r="C267" s="319" t="s">
        <v>181</v>
      </c>
      <c r="D267" s="210"/>
      <c r="E267" s="210"/>
      <c r="F267" s="210"/>
      <c r="G267" s="210"/>
      <c r="H267" s="210"/>
      <c r="I267" s="211"/>
    </row>
    <row r="268" spans="1:9" s="24" customFormat="1" ht="14.25">
      <c r="A268" s="322"/>
      <c r="B268" s="213" t="s">
        <v>182</v>
      </c>
      <c r="C268" s="214" t="s">
        <v>183</v>
      </c>
      <c r="D268" s="210"/>
      <c r="E268" s="210"/>
      <c r="F268" s="210"/>
      <c r="G268" s="210"/>
      <c r="H268" s="210"/>
      <c r="I268" s="211"/>
    </row>
    <row r="269" spans="1:9" s="24" customFormat="1" ht="14.25">
      <c r="A269" s="322"/>
      <c r="B269" s="213"/>
      <c r="C269" s="324"/>
      <c r="D269" s="260"/>
      <c r="E269" s="260"/>
      <c r="F269" s="260"/>
      <c r="G269" s="260"/>
      <c r="H269" s="260"/>
      <c r="I269" s="261"/>
    </row>
    <row r="270" spans="1:9" s="24" customFormat="1" ht="15">
      <c r="A270" s="322" t="s">
        <v>1003</v>
      </c>
      <c r="B270" s="323"/>
      <c r="C270" s="325">
        <v>75</v>
      </c>
      <c r="D270" s="260"/>
      <c r="E270" s="260"/>
      <c r="F270" s="260"/>
      <c r="G270" s="260"/>
      <c r="H270" s="260"/>
      <c r="I270" s="261"/>
    </row>
    <row r="271" spans="1:9" s="24" customFormat="1" ht="12.75">
      <c r="A271" s="322"/>
      <c r="B271" s="323"/>
      <c r="C271" s="275"/>
      <c r="D271" s="210"/>
      <c r="E271" s="210"/>
      <c r="F271" s="210"/>
      <c r="G271" s="210"/>
      <c r="H271" s="210"/>
      <c r="I271" s="211"/>
    </row>
    <row r="272" spans="1:9" s="24" customFormat="1" ht="35.25" customHeight="1">
      <c r="A272" s="1156" t="s">
        <v>2019</v>
      </c>
      <c r="B272" s="1157"/>
      <c r="C272" s="326" t="s">
        <v>196</v>
      </c>
      <c r="D272" s="260"/>
      <c r="E272" s="260"/>
      <c r="F272" s="260"/>
      <c r="G272" s="260"/>
      <c r="H272" s="260"/>
      <c r="I272" s="261"/>
    </row>
    <row r="273" spans="1:9" s="24" customFormat="1" ht="15">
      <c r="A273" s="257" t="s">
        <v>2020</v>
      </c>
      <c r="B273" s="258"/>
      <c r="C273" s="259" t="s">
        <v>2021</v>
      </c>
      <c r="D273" s="260"/>
      <c r="E273" s="260"/>
      <c r="F273" s="260"/>
      <c r="G273" s="260"/>
      <c r="H273" s="260"/>
      <c r="I273" s="261"/>
    </row>
    <row r="274" spans="1:9" s="24" customFormat="1" ht="12.75">
      <c r="A274" s="327"/>
      <c r="B274" s="328"/>
      <c r="C274" s="329"/>
      <c r="D274" s="330"/>
      <c r="E274" s="330"/>
      <c r="F274" s="330"/>
      <c r="G274" s="330"/>
      <c r="H274" s="330"/>
      <c r="I274" s="331"/>
    </row>
    <row r="276" spans="1:2" ht="38.25">
      <c r="A276" s="174" t="s">
        <v>184</v>
      </c>
      <c r="B276" s="173" t="s">
        <v>1972</v>
      </c>
    </row>
    <row r="277" spans="1:2" ht="12.75">
      <c r="A277" s="16" t="s">
        <v>185</v>
      </c>
      <c r="B277" s="31" t="s">
        <v>186</v>
      </c>
    </row>
    <row r="278" spans="1:6" ht="12.75">
      <c r="A278" s="1151" t="s">
        <v>187</v>
      </c>
      <c r="B278" s="1151"/>
      <c r="F278" s="6" t="s">
        <v>188</v>
      </c>
    </row>
    <row r="279" spans="1:2" ht="12.75">
      <c r="A279" s="1144" t="s">
        <v>189</v>
      </c>
      <c r="B279" s="1144"/>
    </row>
    <row r="280" spans="1:2" ht="12.75">
      <c r="A280" s="1144" t="s">
        <v>190</v>
      </c>
      <c r="B280" s="1144"/>
    </row>
    <row r="281" spans="1:8" ht="29.25" customHeight="1">
      <c r="A281" s="1145" t="s">
        <v>191</v>
      </c>
      <c r="B281" s="1145"/>
      <c r="C281" s="32"/>
      <c r="D281" s="33"/>
      <c r="E281" s="33"/>
      <c r="F281" s="33"/>
      <c r="G281" s="33"/>
      <c r="H281" s="33"/>
    </row>
    <row r="282" spans="1:8" ht="12.75">
      <c r="A282" s="1144"/>
      <c r="B282" s="1144"/>
      <c r="C282" s="33"/>
      <c r="D282" s="33"/>
      <c r="E282" s="33"/>
      <c r="F282" s="33"/>
      <c r="G282" s="33"/>
      <c r="H282" s="33"/>
    </row>
    <row r="283" spans="3:9" ht="12.75">
      <c r="C283" s="1152" t="s">
        <v>192</v>
      </c>
      <c r="D283" s="1152"/>
      <c r="E283" s="1152"/>
      <c r="F283" s="1152"/>
      <c r="G283" s="1152"/>
      <c r="H283" s="1153"/>
      <c r="I283" s="32"/>
    </row>
  </sheetData>
  <sheetProtection/>
  <mergeCells count="45">
    <mergeCell ref="C9:C10"/>
    <mergeCell ref="D9:E9"/>
    <mergeCell ref="F9:I9"/>
    <mergeCell ref="B5:I5"/>
    <mergeCell ref="B6:I6"/>
    <mergeCell ref="B7:I7"/>
    <mergeCell ref="H8:I8"/>
    <mergeCell ref="A9:B10"/>
    <mergeCell ref="A11:B11"/>
    <mergeCell ref="A12:B12"/>
    <mergeCell ref="A131:B131"/>
    <mergeCell ref="A156:B156"/>
    <mergeCell ref="A144:B144"/>
    <mergeCell ref="A49:B49"/>
    <mergeCell ref="A77:B77"/>
    <mergeCell ref="A78:B78"/>
    <mergeCell ref="A86:B86"/>
    <mergeCell ref="A182:B182"/>
    <mergeCell ref="A95:B95"/>
    <mergeCell ref="A130:B130"/>
    <mergeCell ref="A210:B210"/>
    <mergeCell ref="A159:B159"/>
    <mergeCell ref="A160:B160"/>
    <mergeCell ref="A198:B198"/>
    <mergeCell ref="A169:B169"/>
    <mergeCell ref="A185:B185"/>
    <mergeCell ref="A186:B186"/>
    <mergeCell ref="A282:B282"/>
    <mergeCell ref="C283:H283"/>
    <mergeCell ref="A211:B211"/>
    <mergeCell ref="A215:B215"/>
    <mergeCell ref="A219:B219"/>
    <mergeCell ref="A223:B223"/>
    <mergeCell ref="A251:B251"/>
    <mergeCell ref="A272:B272"/>
    <mergeCell ref="A227:B227"/>
    <mergeCell ref="A231:B231"/>
    <mergeCell ref="A280:B280"/>
    <mergeCell ref="A281:B281"/>
    <mergeCell ref="A235:B235"/>
    <mergeCell ref="A239:B239"/>
    <mergeCell ref="A243:B243"/>
    <mergeCell ref="A247:B247"/>
    <mergeCell ref="A278:B278"/>
    <mergeCell ref="A279:B2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Gabriela.Cuzdriorean</cp:lastModifiedBy>
  <cp:lastPrinted>2012-02-13T06:50:11Z</cp:lastPrinted>
  <dcterms:created xsi:type="dcterms:W3CDTF">2004-07-06T08:10:59Z</dcterms:created>
  <dcterms:modified xsi:type="dcterms:W3CDTF">2012-02-13T06:50:15Z</dcterms:modified>
  <cp:category/>
  <cp:version/>
  <cp:contentType/>
  <cp:contentStatus/>
</cp:coreProperties>
</file>